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OFFICE\1. Vorlagen\16. Reisekosten\"/>
    </mc:Choice>
  </mc:AlternateContent>
  <bookViews>
    <workbookView xWindow="36" yWindow="-36" windowWidth="12552" windowHeight="13692" activeTab="2"/>
  </bookViews>
  <sheets>
    <sheet name="RK Inland mit Übernachtung" sheetId="21" r:id="rId1"/>
    <sheet name="RK Inland ohne Übernachtung" sheetId="23" r:id="rId2"/>
    <sheet name="RK Ausland mit Übernachtung" sheetId="16" r:id="rId3"/>
    <sheet name="Dienstfahrten" sheetId="22" r:id="rId4"/>
  </sheets>
  <definedNames>
    <definedName name="_xlnm.Print_Area" localSheetId="3">Dienstfahrten!$A$1:$I$60</definedName>
    <definedName name="_xlnm.Print_Area" localSheetId="2">'RK Ausland mit Übernachtung'!$A$1:$O$112</definedName>
    <definedName name="_xlnm.Print_Area" localSheetId="0">'RK Inland mit Übernachtung'!$A$1:$M$111</definedName>
    <definedName name="_xlnm.Print_Area" localSheetId="1">'RK Inland ohne Übernachtung'!$A$1:$O$77</definedName>
  </definedNames>
  <calcPr calcId="162913"/>
</workbook>
</file>

<file path=xl/calcChain.xml><?xml version="1.0" encoding="utf-8"?>
<calcChain xmlns="http://schemas.openxmlformats.org/spreadsheetml/2006/main">
  <c r="H35" i="23" l="1"/>
  <c r="I35" i="23" s="1"/>
  <c r="H34" i="23"/>
  <c r="I34" i="23" s="1"/>
  <c r="H33" i="23"/>
  <c r="I33" i="23" s="1"/>
  <c r="H32" i="23"/>
  <c r="I32" i="23" s="1"/>
  <c r="H31" i="23"/>
  <c r="I31" i="23" s="1"/>
  <c r="H30" i="23"/>
  <c r="I30" i="23" s="1"/>
  <c r="H29" i="23"/>
  <c r="I29" i="23" s="1"/>
  <c r="H28" i="23"/>
  <c r="I28" i="23" s="1"/>
  <c r="H27" i="23"/>
  <c r="I27" i="23" s="1"/>
  <c r="H26" i="23"/>
  <c r="I26" i="23" s="1"/>
  <c r="H25" i="23"/>
  <c r="I25" i="23" s="1"/>
  <c r="H24" i="23"/>
  <c r="I24" i="23" s="1"/>
  <c r="H23" i="23"/>
  <c r="I23" i="23" s="1"/>
  <c r="H22" i="23"/>
  <c r="I22" i="23" s="1"/>
  <c r="H21" i="23"/>
  <c r="I21" i="23" s="1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H14" i="23"/>
  <c r="I14" i="23" s="1"/>
  <c r="H13" i="23"/>
  <c r="I13" i="23" s="1"/>
  <c r="I12" i="23"/>
  <c r="H12" i="23"/>
  <c r="F30" i="21" l="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7" i="21"/>
  <c r="F18" i="21"/>
  <c r="G18" i="21" s="1"/>
  <c r="G17" i="21"/>
  <c r="F16" i="21"/>
  <c r="G16" i="21" s="1"/>
  <c r="I30" i="16" l="1"/>
  <c r="I29" i="16"/>
  <c r="I28" i="16"/>
  <c r="I27" i="16"/>
  <c r="I26" i="16"/>
  <c r="I25" i="16"/>
  <c r="I24" i="16"/>
  <c r="I23" i="16"/>
  <c r="I22" i="16"/>
  <c r="I17" i="16"/>
  <c r="H22" i="16"/>
  <c r="H21" i="16"/>
  <c r="I21" i="16" s="1"/>
  <c r="H30" i="16" l="1"/>
  <c r="H29" i="16"/>
  <c r="H28" i="16"/>
  <c r="H27" i="16"/>
  <c r="H26" i="16"/>
  <c r="H25" i="16"/>
  <c r="H24" i="16"/>
  <c r="H23" i="16"/>
  <c r="H17" i="16"/>
  <c r="E16" i="16"/>
  <c r="H16" i="16" s="1"/>
  <c r="B29" i="16"/>
  <c r="B28" i="16"/>
  <c r="B27" i="16"/>
  <c r="B26" i="16"/>
  <c r="B25" i="16"/>
  <c r="B24" i="16"/>
  <c r="B23" i="16"/>
  <c r="I1" i="22" l="1"/>
  <c r="O1" i="16"/>
  <c r="O1" i="23"/>
  <c r="O52" i="16"/>
  <c r="M52" i="16"/>
  <c r="B30" i="21"/>
  <c r="E30" i="21"/>
  <c r="J43" i="23"/>
  <c r="E43" i="23"/>
  <c r="B43" i="23"/>
  <c r="B41" i="23"/>
  <c r="G35" i="23"/>
  <c r="M35" i="23" s="1"/>
  <c r="N35" i="23" s="1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O69" i="23"/>
  <c r="O58" i="23"/>
  <c r="O54" i="23"/>
  <c r="G12" i="23"/>
  <c r="F62" i="16"/>
  <c r="C64" i="16"/>
  <c r="C62" i="16"/>
  <c r="M60" i="16"/>
  <c r="H60" i="16"/>
  <c r="F60" i="16"/>
  <c r="C60" i="16"/>
  <c r="C58" i="16"/>
  <c r="C64" i="21"/>
  <c r="H62" i="21"/>
  <c r="C62" i="21"/>
  <c r="M60" i="21"/>
  <c r="H60" i="21"/>
  <c r="C60" i="21"/>
  <c r="C58" i="21"/>
  <c r="B30" i="16"/>
  <c r="B18" i="16"/>
  <c r="B29" i="21"/>
  <c r="B28" i="21"/>
  <c r="B27" i="21"/>
  <c r="B26" i="21"/>
  <c r="B25" i="21"/>
  <c r="B24" i="21"/>
  <c r="B23" i="21"/>
  <c r="B22" i="21"/>
  <c r="B21" i="21"/>
  <c r="B20" i="21"/>
  <c r="B19" i="21"/>
  <c r="B18" i="21"/>
  <c r="I53" i="22"/>
  <c r="I42" i="22"/>
  <c r="I36" i="22"/>
  <c r="I30" i="22"/>
  <c r="I24" i="22"/>
  <c r="I18" i="22"/>
  <c r="I12" i="22"/>
  <c r="M13" i="23" l="1"/>
  <c r="N13" i="23" s="1"/>
  <c r="M14" i="23"/>
  <c r="N14" i="23" s="1"/>
  <c r="M12" i="23"/>
  <c r="N12" i="23" s="1"/>
  <c r="M31" i="23"/>
  <c r="N31" i="23" s="1"/>
  <c r="M33" i="23"/>
  <c r="N33" i="23" s="1"/>
  <c r="M34" i="23"/>
  <c r="N34" i="23" s="1"/>
  <c r="M27" i="23"/>
  <c r="N27" i="23" s="1"/>
  <c r="M32" i="23"/>
  <c r="N32" i="23" s="1"/>
  <c r="M25" i="23"/>
  <c r="N25" i="23" s="1"/>
  <c r="M19" i="23"/>
  <c r="N19" i="23" s="1"/>
  <c r="M20" i="23"/>
  <c r="N20" i="23" s="1"/>
  <c r="M28" i="23"/>
  <c r="N28" i="23" s="1"/>
  <c r="M15" i="23"/>
  <c r="N15" i="23" s="1"/>
  <c r="M24" i="23"/>
  <c r="N24" i="23" s="1"/>
  <c r="M26" i="23"/>
  <c r="N26" i="23" s="1"/>
  <c r="M21" i="23"/>
  <c r="N21" i="23" s="1"/>
  <c r="M29" i="23"/>
  <c r="N29" i="23" s="1"/>
  <c r="M23" i="23"/>
  <c r="N23" i="23" s="1"/>
  <c r="M16" i="23"/>
  <c r="N16" i="23" s="1"/>
  <c r="M17" i="23"/>
  <c r="N17" i="23" s="1"/>
  <c r="M18" i="23"/>
  <c r="N18" i="23" s="1"/>
  <c r="M22" i="23"/>
  <c r="N22" i="23" s="1"/>
  <c r="M30" i="23"/>
  <c r="N30" i="23" s="1"/>
  <c r="O71" i="23"/>
  <c r="I55" i="22"/>
  <c r="O36" i="23" l="1"/>
  <c r="E16" i="21"/>
  <c r="B17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B31" i="21"/>
  <c r="M52" i="21"/>
  <c r="M68" i="21"/>
  <c r="M102" i="21"/>
  <c r="O103" i="16"/>
  <c r="M103" i="16"/>
  <c r="O68" i="16"/>
  <c r="M68" i="16"/>
  <c r="E30" i="16"/>
  <c r="M30" i="16" s="1"/>
  <c r="N30" i="16" s="1"/>
  <c r="E29" i="16"/>
  <c r="M29" i="16" s="1"/>
  <c r="N29" i="16" s="1"/>
  <c r="E28" i="16"/>
  <c r="M28" i="16" s="1"/>
  <c r="N28" i="16" s="1"/>
  <c r="E27" i="16"/>
  <c r="M27" i="16" s="1"/>
  <c r="N27" i="16" s="1"/>
  <c r="B31" i="16"/>
  <c r="B17" i="16"/>
  <c r="E26" i="16"/>
  <c r="M26" i="16" s="1"/>
  <c r="E25" i="16"/>
  <c r="E24" i="16"/>
  <c r="E23" i="16"/>
  <c r="E22" i="16"/>
  <c r="E21" i="16"/>
  <c r="E20" i="16"/>
  <c r="H20" i="16" s="1"/>
  <c r="I20" i="16" s="1"/>
  <c r="E19" i="16"/>
  <c r="H19" i="16" s="1"/>
  <c r="I19" i="16" s="1"/>
  <c r="E18" i="16"/>
  <c r="H18" i="16" s="1"/>
  <c r="I18" i="16" s="1"/>
  <c r="E17" i="16"/>
  <c r="K30" i="21" l="1"/>
  <c r="L30" i="21" s="1"/>
  <c r="O105" i="16"/>
  <c r="M104" i="21"/>
  <c r="M25" i="16"/>
  <c r="N25" i="16" s="1"/>
  <c r="K29" i="21"/>
  <c r="L29" i="21" s="1"/>
  <c r="K28" i="21"/>
  <c r="L28" i="21" s="1"/>
  <c r="K27" i="21"/>
  <c r="L27" i="21" s="1"/>
  <c r="K26" i="21"/>
  <c r="L26" i="21" s="1"/>
  <c r="K25" i="21"/>
  <c r="L25" i="21" s="1"/>
  <c r="K24" i="21"/>
  <c r="L24" i="21" s="1"/>
  <c r="K23" i="21"/>
  <c r="L23" i="21" s="1"/>
  <c r="K22" i="21"/>
  <c r="L22" i="21" s="1"/>
  <c r="K21" i="21"/>
  <c r="L21" i="21" s="1"/>
  <c r="K20" i="21"/>
  <c r="L20" i="21" s="1"/>
  <c r="K19" i="21"/>
  <c r="L19" i="21" s="1"/>
  <c r="K18" i="21"/>
  <c r="L18" i="21" s="1"/>
  <c r="K17" i="21"/>
  <c r="L17" i="21" s="1"/>
  <c r="K16" i="21"/>
  <c r="L16" i="21" s="1"/>
  <c r="M105" i="16"/>
  <c r="I16" i="16"/>
  <c r="M16" i="16" s="1"/>
  <c r="N16" i="16" s="1"/>
  <c r="M19" i="16"/>
  <c r="N19" i="16" s="1"/>
  <c r="N26" i="16"/>
  <c r="M21" i="16"/>
  <c r="M23" i="16"/>
  <c r="M20" i="16"/>
  <c r="M22" i="16"/>
  <c r="M24" i="16"/>
  <c r="M31" i="21" l="1"/>
  <c r="M17" i="16"/>
  <c r="N17" i="16" s="1"/>
  <c r="M18" i="16"/>
  <c r="N18" i="16" s="1"/>
  <c r="N22" i="16"/>
  <c r="N23" i="16"/>
  <c r="N24" i="16"/>
  <c r="N20" i="16"/>
  <c r="N21" i="16"/>
  <c r="O31" i="16" l="1"/>
</calcChain>
</file>

<file path=xl/sharedStrings.xml><?xml version="1.0" encoding="utf-8"?>
<sst xmlns="http://schemas.openxmlformats.org/spreadsheetml/2006/main" count="312" uniqueCount="101">
  <si>
    <t>Firma :</t>
  </si>
  <si>
    <t>Name:</t>
  </si>
  <si>
    <t>Startort:</t>
  </si>
  <si>
    <t>Reiseziel:</t>
  </si>
  <si>
    <t>Reiseanlass:</t>
  </si>
  <si>
    <t>Abwesenheitsdauer von Wohnung bzw. Arbeitsstätte</t>
  </si>
  <si>
    <t>Datum</t>
  </si>
  <si>
    <t>Abwesenheit</t>
  </si>
  <si>
    <t>Verpflegungs-</t>
  </si>
  <si>
    <t>Beginn</t>
  </si>
  <si>
    <t>Ende</t>
  </si>
  <si>
    <t>Dauer</t>
  </si>
  <si>
    <t>aufwand</t>
  </si>
  <si>
    <t>z.B. 7:30</t>
  </si>
  <si>
    <t>z.B. 18:45</t>
  </si>
  <si>
    <t xml:space="preserve">Fahrtkosten mit privatem PKW </t>
  </si>
  <si>
    <t>Kennzeichen</t>
  </si>
  <si>
    <t>gefahrene km</t>
  </si>
  <si>
    <t>Fahrtkosten für Fahrten mit privatem PKW</t>
  </si>
  <si>
    <t>Kennzeichen:</t>
  </si>
  <si>
    <t>am</t>
  </si>
  <si>
    <t>um</t>
  </si>
  <si>
    <t>ab</t>
  </si>
  <si>
    <t>Reisebeginn:</t>
  </si>
  <si>
    <t>Reiseende:</t>
  </si>
  <si>
    <t>gefahrene Kilometer</t>
  </si>
  <si>
    <t>á 0,30€</t>
  </si>
  <si>
    <t>in</t>
  </si>
  <si>
    <t>Auslagen laut</t>
  </si>
  <si>
    <t>Beleg</t>
  </si>
  <si>
    <t>mehraufwand</t>
  </si>
  <si>
    <t>Frühstück</t>
  </si>
  <si>
    <t>Mittagessen</t>
  </si>
  <si>
    <t>Abendessen</t>
  </si>
  <si>
    <t>des Landes</t>
  </si>
  <si>
    <t>Verplegungs-</t>
  </si>
  <si>
    <t>24h</t>
  </si>
  <si>
    <t>&gt;8-&lt;24h</t>
  </si>
  <si>
    <t>Personal-Nr.:</t>
  </si>
  <si>
    <t>Kostenstelle:</t>
  </si>
  <si>
    <t>wann bezahlt</t>
  </si>
  <si>
    <t>wie bezahlt</t>
  </si>
  <si>
    <t>Summe der Reisekosten die vom Reisenden verauslagt wurden</t>
  </si>
  <si>
    <t>Dem Reisenden erstattet mit Verdienstabrechnung:</t>
  </si>
  <si>
    <t>sonstige Reisekosten laut Belegen vom Reisenden verauslagt</t>
  </si>
  <si>
    <t>Betrag in €</t>
  </si>
  <si>
    <t>Reisekostenabrechnung bei Auswärtstätigkeit im Inland mit Übernachtung</t>
  </si>
  <si>
    <t>Reisender:</t>
  </si>
  <si>
    <t>Dem Reisenden erstattet per Überweisung:</t>
  </si>
  <si>
    <t>Beleg von</t>
  </si>
  <si>
    <t>Reisekostenabrechnung bei Auswärtstätigkeit im Inland ohne Übernachtung</t>
  </si>
  <si>
    <t>Reisekostenabrechnung bei Auswärtstätigkeit im Ausland mit Übernachtung</t>
  </si>
  <si>
    <t>KoSt:</t>
  </si>
  <si>
    <t>Pers. Nummer:</t>
  </si>
  <si>
    <t>Projekt-Nr.</t>
  </si>
  <si>
    <t>bar</t>
  </si>
  <si>
    <t>sonstige Auslagen laut Belegen vom Arbeitgeber direkt bezahlt</t>
  </si>
  <si>
    <t>Summe der Reisekosten die direkt vom Arbeitgeber bezahlt wurden</t>
  </si>
  <si>
    <t>Muster GmbH</t>
  </si>
  <si>
    <t>Gabi Glücklich</t>
  </si>
  <si>
    <t>Mainz</t>
  </si>
  <si>
    <t>Bern</t>
  </si>
  <si>
    <t>Besuch Muster Kunde</t>
  </si>
  <si>
    <t>Lufthansa</t>
  </si>
  <si>
    <t>Firmen Kredit K.</t>
  </si>
  <si>
    <t>MZ-GG 0000</t>
  </si>
  <si>
    <t>Parken Fraport</t>
  </si>
  <si>
    <t>Restaurant zum Bären</t>
  </si>
  <si>
    <t>EC</t>
  </si>
  <si>
    <t>Wiesbaden</t>
  </si>
  <si>
    <t>Kundenbesuch Sven Unglücklich</t>
  </si>
  <si>
    <t>Reiseziel</t>
  </si>
  <si>
    <t>Reisezweck</t>
  </si>
  <si>
    <t>Start Ort</t>
  </si>
  <si>
    <t xml:space="preserve">                   Seite 1 von 2</t>
  </si>
  <si>
    <t>Seite 2 von 2</t>
  </si>
  <si>
    <t>Reisekosten laut Belegen vom Reisenden verauslagt</t>
  </si>
  <si>
    <t>Reisekosten laut Belegen vom Arbeitgeber direkt bezahlt</t>
  </si>
  <si>
    <t>Seite 1 von 2</t>
  </si>
  <si>
    <t>Dem Reisenden erstattet aus der Kasse:</t>
  </si>
  <si>
    <t>MZ-GG 1234</t>
  </si>
  <si>
    <t>Summe der Verpflegungsmehraufwendungen. Wird mit dem Gehalt erstattet!</t>
  </si>
  <si>
    <t>Abwesenheitsdauer von Wohnung bzw. erster Tätigkeitsstätte</t>
  </si>
  <si>
    <t>Mainz Betrieb</t>
  </si>
  <si>
    <t>Frankfurt</t>
  </si>
  <si>
    <t>Dt. Bank, xyz Seminar</t>
  </si>
  <si>
    <t xml:space="preserve">Parken </t>
  </si>
  <si>
    <t>Kreditkarte</t>
  </si>
  <si>
    <t>CopyShop 2000</t>
  </si>
  <si>
    <t>Summe der Verpflegungsmehraufwendungen. Werden mit dem Gehalt erstattet!</t>
  </si>
  <si>
    <t>Unterschrift Reisender:</t>
  </si>
  <si>
    <t>Unterschrift des</t>
  </si>
  <si>
    <t>Reisenden:</t>
  </si>
  <si>
    <t>Unterschrift des Reisenden:</t>
  </si>
  <si>
    <t>Fahrtkostenabrechnung bei Auswärtstätigkeit im Inland</t>
  </si>
  <si>
    <t>Düsseldorf</t>
  </si>
  <si>
    <t>Himmelreich</t>
  </si>
  <si>
    <t>Glücksmesse</t>
  </si>
  <si>
    <t>Messe DüDo</t>
  </si>
  <si>
    <t>Verpflegungsmehraufwand Ausland BMF-Schreiben 2023</t>
  </si>
  <si>
    <t>V:20240104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</si>
</sst>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dd/mm/yy;@"/>
    <numFmt numFmtId="167" formatCode="h:mm;@"/>
    <numFmt numFmtId="168" formatCode="_-* #,##0.00\ [$€-407]_-;\-* #,##0.00\ [$€-407]_-;_-* &quot;-&quot;??\ [$€-407]_-;_-@_-"/>
    <numFmt numFmtId="169" formatCode="#,##0.00\ [$€-1]"/>
    <numFmt numFmtId="170" formatCode="#,##0.00\ &quot;€&quot;"/>
    <numFmt numFmtId="171" formatCode="[h]:mm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6" tint="0.79998168889431442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8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Border="1" applyProtection="1"/>
    <xf numFmtId="0" fontId="2" fillId="2" borderId="4" xfId="0" applyFont="1" applyFill="1" applyBorder="1" applyAlignment="1" applyProtection="1">
      <alignment vertical="center"/>
    </xf>
    <xf numFmtId="170" fontId="2" fillId="2" borderId="4" xfId="0" applyNumberFormat="1" applyFont="1" applyFill="1" applyBorder="1" applyAlignment="1" applyProtection="1">
      <alignment vertical="center"/>
    </xf>
    <xf numFmtId="0" fontId="3" fillId="2" borderId="18" xfId="0" applyFont="1" applyFill="1" applyBorder="1" applyProtection="1"/>
    <xf numFmtId="0" fontId="3" fillId="2" borderId="19" xfId="0" applyFont="1" applyFill="1" applyBorder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2" fillId="2" borderId="4" xfId="0" applyFont="1" applyFill="1" applyBorder="1" applyProtection="1"/>
    <xf numFmtId="0" fontId="5" fillId="2" borderId="15" xfId="0" applyFont="1" applyFill="1" applyBorder="1" applyProtection="1"/>
    <xf numFmtId="0" fontId="5" fillId="2" borderId="16" xfId="0" applyFont="1" applyFill="1" applyBorder="1" applyProtection="1"/>
    <xf numFmtId="0" fontId="5" fillId="2" borderId="17" xfId="0" applyFont="1" applyFill="1" applyBorder="1" applyProtection="1"/>
    <xf numFmtId="0" fontId="5" fillId="2" borderId="0" xfId="0" applyFont="1" applyFill="1" applyBorder="1" applyProtection="1"/>
    <xf numFmtId="0" fontId="5" fillId="2" borderId="18" xfId="0" applyFont="1" applyFill="1" applyBorder="1" applyProtection="1"/>
    <xf numFmtId="0" fontId="5" fillId="2" borderId="19" xfId="0" applyFont="1" applyFill="1" applyBorder="1" applyProtection="1"/>
    <xf numFmtId="0" fontId="5" fillId="2" borderId="22" xfId="0" applyFont="1" applyFill="1" applyBorder="1" applyProtection="1"/>
    <xf numFmtId="0" fontId="5" fillId="2" borderId="4" xfId="0" applyFont="1" applyFill="1" applyBorder="1" applyProtection="1"/>
    <xf numFmtId="0" fontId="5" fillId="2" borderId="4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6" fillId="2" borderId="0" xfId="0" applyFont="1" applyFill="1" applyBorder="1" applyProtection="1"/>
    <xf numFmtId="0" fontId="2" fillId="2" borderId="19" xfId="0" applyFont="1" applyFill="1" applyBorder="1" applyProtection="1"/>
    <xf numFmtId="0" fontId="5" fillId="2" borderId="27" xfId="0" applyFont="1" applyFill="1" applyBorder="1" applyProtection="1"/>
    <xf numFmtId="0" fontId="2" fillId="2" borderId="5" xfId="0" applyFont="1" applyFill="1" applyBorder="1" applyProtection="1"/>
    <xf numFmtId="0" fontId="2" fillId="2" borderId="18" xfId="0" applyFont="1" applyFill="1" applyBorder="1" applyAlignment="1" applyProtection="1">
      <alignment horizontal="center"/>
    </xf>
    <xf numFmtId="0" fontId="2" fillId="2" borderId="6" xfId="0" applyFont="1" applyFill="1" applyBorder="1" applyProtection="1"/>
    <xf numFmtId="0" fontId="2" fillId="2" borderId="1" xfId="0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18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167" fontId="2" fillId="0" borderId="10" xfId="0" applyNumberFormat="1" applyFont="1" applyFill="1" applyBorder="1" applyAlignment="1" applyProtection="1">
      <alignment horizontal="center"/>
      <protection locked="0"/>
    </xf>
    <xf numFmtId="171" fontId="2" fillId="0" borderId="11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</xf>
    <xf numFmtId="168" fontId="2" fillId="2" borderId="14" xfId="1" applyNumberFormat="1" applyFont="1" applyFill="1" applyBorder="1" applyAlignment="1" applyProtection="1"/>
    <xf numFmtId="1" fontId="2" fillId="0" borderId="10" xfId="1" applyNumberFormat="1" applyFont="1" applyFill="1" applyBorder="1" applyAlignment="1" applyProtection="1">
      <alignment horizontal="center"/>
      <protection locked="0"/>
    </xf>
    <xf numFmtId="168" fontId="2" fillId="2" borderId="10" xfId="1" applyNumberFormat="1" applyFont="1" applyFill="1" applyBorder="1" applyAlignment="1" applyProtection="1">
      <alignment horizontal="center"/>
    </xf>
    <xf numFmtId="168" fontId="2" fillId="2" borderId="10" xfId="1" applyNumberFormat="1" applyFont="1" applyFill="1" applyBorder="1" applyAlignment="1" applyProtection="1"/>
    <xf numFmtId="169" fontId="2" fillId="2" borderId="19" xfId="0" applyNumberFormat="1" applyFont="1" applyFill="1" applyBorder="1" applyAlignment="1" applyProtection="1">
      <alignment horizontal="right"/>
    </xf>
    <xf numFmtId="166" fontId="2" fillId="2" borderId="18" xfId="0" applyNumberFormat="1" applyFont="1" applyFill="1" applyBorder="1" applyProtection="1"/>
    <xf numFmtId="2" fontId="6" fillId="2" borderId="12" xfId="0" applyNumberFormat="1" applyFont="1" applyFill="1" applyBorder="1" applyAlignment="1" applyProtection="1">
      <alignment horizontal="center"/>
    </xf>
    <xf numFmtId="167" fontId="2" fillId="2" borderId="0" xfId="0" applyNumberFormat="1" applyFont="1" applyFill="1" applyBorder="1" applyAlignment="1" applyProtection="1">
      <alignment horizontal="center"/>
    </xf>
    <xf numFmtId="2" fontId="2" fillId="2" borderId="0" xfId="0" applyNumberFormat="1" applyFont="1" applyFill="1" applyBorder="1" applyAlignment="1" applyProtection="1">
      <alignment horizontal="center"/>
    </xf>
    <xf numFmtId="168" fontId="2" fillId="2" borderId="12" xfId="1" applyNumberFormat="1" applyFont="1" applyFill="1" applyBorder="1" applyAlignment="1" applyProtection="1">
      <alignment horizontal="center"/>
    </xf>
    <xf numFmtId="169" fontId="2" fillId="2" borderId="25" xfId="0" applyNumberFormat="1" applyFont="1" applyFill="1" applyBorder="1" applyAlignment="1" applyProtection="1">
      <alignment horizontal="right"/>
    </xf>
    <xf numFmtId="2" fontId="6" fillId="2" borderId="0" xfId="0" applyNumberFormat="1" applyFont="1" applyFill="1" applyBorder="1" applyAlignment="1" applyProtection="1">
      <alignment horizontal="center"/>
    </xf>
    <xf numFmtId="0" fontId="2" fillId="2" borderId="22" xfId="0" applyFont="1" applyFill="1" applyBorder="1" applyProtection="1"/>
    <xf numFmtId="169" fontId="2" fillId="2" borderId="19" xfId="0" applyNumberFormat="1" applyFont="1" applyFill="1" applyBorder="1" applyProtection="1"/>
    <xf numFmtId="169" fontId="2" fillId="2" borderId="25" xfId="0" applyNumberFormat="1" applyFont="1" applyFill="1" applyBorder="1" applyProtection="1"/>
    <xf numFmtId="0" fontId="5" fillId="2" borderId="19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166" fontId="5" fillId="2" borderId="18" xfId="0" applyNumberFormat="1" applyFont="1" applyFill="1" applyBorder="1" applyProtection="1"/>
    <xf numFmtId="169" fontId="5" fillId="2" borderId="19" xfId="0" applyNumberFormat="1" applyFont="1" applyFill="1" applyBorder="1" applyAlignment="1" applyProtection="1">
      <alignment horizontal="right"/>
    </xf>
    <xf numFmtId="0" fontId="2" fillId="2" borderId="20" xfId="0" applyFont="1" applyFill="1" applyBorder="1" applyProtection="1"/>
    <xf numFmtId="0" fontId="2" fillId="2" borderId="2" xfId="0" applyFont="1" applyFill="1" applyBorder="1" applyProtection="1"/>
    <xf numFmtId="0" fontId="2" fillId="2" borderId="21" xfId="0" applyFont="1" applyFill="1" applyBorder="1" applyProtection="1"/>
    <xf numFmtId="169" fontId="5" fillId="2" borderId="25" xfId="0" applyNumberFormat="1" applyFont="1" applyFill="1" applyBorder="1" applyAlignment="1" applyProtection="1">
      <alignment horizontal="right"/>
    </xf>
    <xf numFmtId="169" fontId="5" fillId="2" borderId="19" xfId="0" applyNumberFormat="1" applyFont="1" applyFill="1" applyBorder="1" applyProtection="1"/>
    <xf numFmtId="14" fontId="2" fillId="0" borderId="24" xfId="0" applyNumberFormat="1" applyFont="1" applyFill="1" applyBorder="1" applyAlignment="1" applyProtection="1">
      <alignment horizontal="center"/>
      <protection locked="0"/>
    </xf>
    <xf numFmtId="14" fontId="2" fillId="0" borderId="24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/>
    <xf numFmtId="0" fontId="2" fillId="2" borderId="11" xfId="0" applyFont="1" applyFill="1" applyBorder="1" applyAlignment="1" applyProtection="1"/>
    <xf numFmtId="0" fontId="2" fillId="0" borderId="11" xfId="0" applyFont="1" applyFill="1" applyBorder="1" applyAlignment="1" applyProtection="1"/>
    <xf numFmtId="0" fontId="5" fillId="2" borderId="24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/>
    <xf numFmtId="0" fontId="5" fillId="2" borderId="10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13" xfId="0" applyFont="1" applyFill="1" applyBorder="1" applyAlignment="1" applyProtection="1"/>
    <xf numFmtId="168" fontId="2" fillId="2" borderId="9" xfId="1" applyNumberFormat="1" applyFont="1" applyFill="1" applyBorder="1" applyAlignment="1" applyProtection="1"/>
    <xf numFmtId="168" fontId="2" fillId="2" borderId="9" xfId="1" applyNumberFormat="1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left"/>
    </xf>
    <xf numFmtId="169" fontId="2" fillId="2" borderId="29" xfId="0" applyNumberFormat="1" applyFont="1" applyFill="1" applyBorder="1" applyAlignment="1" applyProtection="1">
      <alignment horizontal="right"/>
    </xf>
    <xf numFmtId="168" fontId="2" fillId="2" borderId="11" xfId="1" applyNumberFormat="1" applyFont="1" applyFill="1" applyBorder="1" applyAlignment="1" applyProtection="1"/>
    <xf numFmtId="169" fontId="5" fillId="2" borderId="25" xfId="0" applyNumberFormat="1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/>
    <xf numFmtId="0" fontId="5" fillId="2" borderId="22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/>
    <xf numFmtId="169" fontId="2" fillId="2" borderId="26" xfId="0" applyNumberFormat="1" applyFont="1" applyFill="1" applyBorder="1" applyProtection="1"/>
    <xf numFmtId="0" fontId="2" fillId="2" borderId="9" xfId="0" applyFont="1" applyFill="1" applyBorder="1" applyAlignment="1" applyProtection="1"/>
    <xf numFmtId="0" fontId="2" fillId="2" borderId="13" xfId="0" applyFont="1" applyFill="1" applyBorder="1" applyAlignment="1" applyProtection="1"/>
    <xf numFmtId="168" fontId="6" fillId="2" borderId="11" xfId="1" applyNumberFormat="1" applyFont="1" applyFill="1" applyBorder="1" applyAlignment="1" applyProtection="1">
      <alignment horizontal="center"/>
    </xf>
    <xf numFmtId="0" fontId="2" fillId="2" borderId="13" xfId="0" applyFont="1" applyFill="1" applyBorder="1" applyProtection="1"/>
    <xf numFmtId="0" fontId="2" fillId="0" borderId="9" xfId="0" applyFont="1" applyFill="1" applyBorder="1" applyAlignment="1" applyProtection="1"/>
    <xf numFmtId="0" fontId="2" fillId="2" borderId="23" xfId="0" applyFont="1" applyFill="1" applyBorder="1" applyProtection="1"/>
    <xf numFmtId="170" fontId="2" fillId="2" borderId="25" xfId="0" applyNumberFormat="1" applyFont="1" applyFill="1" applyBorder="1" applyProtection="1"/>
    <xf numFmtId="170" fontId="2" fillId="2" borderId="25" xfId="1" applyNumberFormat="1" applyFont="1" applyFill="1" applyBorder="1" applyProtection="1"/>
    <xf numFmtId="170" fontId="5" fillId="2" borderId="19" xfId="0" applyNumberFormat="1" applyFont="1" applyFill="1" applyBorder="1" applyProtection="1"/>
    <xf numFmtId="0" fontId="6" fillId="2" borderId="9" xfId="0" applyFont="1" applyFill="1" applyBorder="1" applyAlignment="1" applyProtection="1"/>
    <xf numFmtId="0" fontId="2" fillId="0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166" fontId="2" fillId="3" borderId="10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left"/>
    </xf>
    <xf numFmtId="0" fontId="2" fillId="2" borderId="30" xfId="0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170" fontId="2" fillId="2" borderId="25" xfId="0" applyNumberFormat="1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170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25" xfId="0" applyFont="1" applyFill="1" applyBorder="1" applyAlignment="1" applyProtection="1">
      <alignment horizontal="left"/>
      <protection locked="0"/>
    </xf>
    <xf numFmtId="4" fontId="2" fillId="3" borderId="10" xfId="0" applyNumberFormat="1" applyFont="1" applyFill="1" applyBorder="1" applyAlignment="1" applyProtection="1">
      <alignment horizontal="left" vertical="center"/>
      <protection locked="0"/>
    </xf>
    <xf numFmtId="0" fontId="2" fillId="3" borderId="29" xfId="0" applyFont="1" applyFill="1" applyBorder="1" applyAlignment="1" applyProtection="1">
      <alignment horizontal="left" vertical="center"/>
      <protection locked="0"/>
    </xf>
    <xf numFmtId="164" fontId="2" fillId="0" borderId="25" xfId="0" applyNumberFormat="1" applyFont="1" applyFill="1" applyBorder="1" applyAlignment="1" applyProtection="1">
      <alignment horizontal="left" vertical="center"/>
      <protection locked="0"/>
    </xf>
    <xf numFmtId="164" fontId="2" fillId="0" borderId="28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5" fillId="2" borderId="1" xfId="0" applyFont="1" applyFill="1" applyBorder="1" applyProtection="1"/>
    <xf numFmtId="0" fontId="2" fillId="2" borderId="1" xfId="0" applyFont="1" applyFill="1" applyBorder="1" applyProtection="1"/>
    <xf numFmtId="2" fontId="2" fillId="0" borderId="10" xfId="0" applyNumberFormat="1" applyFont="1" applyFill="1" applyBorder="1" applyAlignment="1" applyProtection="1">
      <alignment horizontal="left"/>
      <protection locked="0"/>
    </xf>
    <xf numFmtId="14" fontId="2" fillId="0" borderId="9" xfId="0" applyNumberFormat="1" applyFont="1" applyFill="1" applyBorder="1" applyAlignment="1" applyProtection="1">
      <alignment horizontal="left"/>
      <protection locked="0"/>
    </xf>
    <xf numFmtId="168" fontId="2" fillId="2" borderId="0" xfId="1" applyNumberFormat="1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left"/>
      <protection locked="0"/>
    </xf>
    <xf numFmtId="14" fontId="2" fillId="0" borderId="11" xfId="0" applyNumberFormat="1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</xf>
    <xf numFmtId="170" fontId="2" fillId="0" borderId="10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center"/>
    </xf>
    <xf numFmtId="168" fontId="2" fillId="2" borderId="0" xfId="1" applyNumberFormat="1" applyFont="1" applyFill="1" applyBorder="1" applyAlignment="1" applyProtection="1"/>
    <xf numFmtId="168" fontId="5" fillId="2" borderId="21" xfId="1" applyNumberFormat="1" applyFont="1" applyFill="1" applyBorder="1" applyAlignment="1" applyProtection="1"/>
    <xf numFmtId="0" fontId="2" fillId="2" borderId="23" xfId="0" applyFont="1" applyFill="1" applyBorder="1" applyAlignment="1" applyProtection="1">
      <alignment horizontal="left"/>
    </xf>
    <xf numFmtId="168" fontId="5" fillId="2" borderId="25" xfId="1" applyNumberFormat="1" applyFont="1" applyFill="1" applyBorder="1" applyAlignment="1" applyProtection="1"/>
    <xf numFmtId="14" fontId="5" fillId="2" borderId="18" xfId="0" applyNumberFormat="1" applyFont="1" applyFill="1" applyBorder="1" applyAlignment="1" applyProtection="1">
      <alignment horizontal="left"/>
    </xf>
    <xf numFmtId="2" fontId="2" fillId="2" borderId="0" xfId="0" applyNumberFormat="1" applyFont="1" applyFill="1" applyBorder="1" applyAlignment="1" applyProtection="1">
      <alignment horizontal="left"/>
    </xf>
    <xf numFmtId="171" fontId="2" fillId="2" borderId="0" xfId="0" applyNumberFormat="1" applyFont="1" applyFill="1" applyBorder="1" applyAlignment="1" applyProtection="1">
      <alignment horizontal="center"/>
    </xf>
    <xf numFmtId="1" fontId="2" fillId="2" borderId="0" xfId="1" applyNumberFormat="1" applyFont="1" applyFill="1" applyBorder="1" applyAlignment="1" applyProtection="1">
      <alignment horizontal="center"/>
    </xf>
    <xf numFmtId="14" fontId="2" fillId="2" borderId="18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Protection="1"/>
    <xf numFmtId="0" fontId="2" fillId="3" borderId="31" xfId="0" applyFont="1" applyFill="1" applyBorder="1" applyProtection="1"/>
    <xf numFmtId="0" fontId="2" fillId="3" borderId="3" xfId="0" applyFont="1" applyFill="1" applyBorder="1" applyProtection="1"/>
    <xf numFmtId="0" fontId="2" fillId="3" borderId="8" xfId="0" applyFont="1" applyFill="1" applyBorder="1" applyProtection="1"/>
    <xf numFmtId="0" fontId="2" fillId="3" borderId="12" xfId="0" applyFont="1" applyFill="1" applyBorder="1" applyProtection="1"/>
    <xf numFmtId="0" fontId="2" fillId="3" borderId="4" xfId="0" applyFont="1" applyFill="1" applyBorder="1" applyProtection="1"/>
    <xf numFmtId="170" fontId="2" fillId="0" borderId="10" xfId="0" applyNumberFormat="1" applyFont="1" applyFill="1" applyBorder="1" applyAlignment="1" applyProtection="1">
      <alignment horizontal="right"/>
      <protection locked="0"/>
    </xf>
    <xf numFmtId="171" fontId="2" fillId="0" borderId="10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right"/>
    </xf>
    <xf numFmtId="170" fontId="2" fillId="0" borderId="10" xfId="0" applyNumberFormat="1" applyFont="1" applyFill="1" applyBorder="1" applyAlignment="1" applyProtection="1">
      <alignment horizontal="right"/>
      <protection locked="0"/>
    </xf>
    <xf numFmtId="170" fontId="2" fillId="0" borderId="9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14" fontId="2" fillId="0" borderId="9" xfId="0" applyNumberFormat="1" applyFont="1" applyFill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left"/>
    </xf>
    <xf numFmtId="49" fontId="2" fillId="2" borderId="5" xfId="0" applyNumberFormat="1" applyFont="1" applyFill="1" applyBorder="1" applyAlignment="1" applyProtection="1">
      <alignment horizontal="center" textRotation="90"/>
    </xf>
    <xf numFmtId="49" fontId="2" fillId="2" borderId="8" xfId="0" applyNumberFormat="1" applyFont="1" applyFill="1" applyBorder="1" applyAlignment="1" applyProtection="1">
      <alignment horizontal="center" textRotation="90"/>
    </xf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23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3" xfId="0" applyFont="1" applyFill="1" applyBorder="1" applyAlignment="1" applyProtection="1">
      <alignment horizontal="left"/>
    </xf>
    <xf numFmtId="14" fontId="2" fillId="0" borderId="11" xfId="0" applyNumberFormat="1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14" fontId="2" fillId="0" borderId="13" xfId="0" applyNumberFormat="1" applyFont="1" applyFill="1" applyBorder="1" applyAlignment="1" applyProtection="1">
      <alignment horizontal="left"/>
      <protection locked="0"/>
    </xf>
    <xf numFmtId="49" fontId="2" fillId="2" borderId="6" xfId="0" applyNumberFormat="1" applyFont="1" applyFill="1" applyBorder="1" applyAlignment="1" applyProtection="1">
      <alignment horizontal="center" textRotation="90"/>
    </xf>
    <xf numFmtId="49" fontId="2" fillId="2" borderId="7" xfId="0" applyNumberFormat="1" applyFont="1" applyFill="1" applyBorder="1" applyAlignment="1" applyProtection="1">
      <alignment horizontal="center" textRotation="90"/>
    </xf>
    <xf numFmtId="166" fontId="2" fillId="2" borderId="20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left"/>
      <protection locked="0"/>
    </xf>
    <xf numFmtId="170" fontId="2" fillId="0" borderId="10" xfId="0" applyNumberFormat="1" applyFont="1" applyFill="1" applyBorder="1" applyAlignment="1" applyProtection="1">
      <alignment horizontal="right"/>
      <protection locked="0"/>
    </xf>
    <xf numFmtId="170" fontId="2" fillId="0" borderId="9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 applyProtection="1">
      <alignment horizontal="right"/>
      <protection locked="0"/>
    </xf>
    <xf numFmtId="170" fontId="2" fillId="0" borderId="13" xfId="0" applyNumberFormat="1" applyFont="1" applyFill="1" applyBorder="1" applyAlignment="1" applyProtection="1">
      <alignment horizontal="right"/>
      <protection locked="0"/>
    </xf>
    <xf numFmtId="0" fontId="7" fillId="2" borderId="12" xfId="2" applyFill="1" applyBorder="1" applyAlignment="1" applyProtection="1">
      <alignment horizontal="center"/>
      <protection locked="0"/>
    </xf>
    <xf numFmtId="0" fontId="7" fillId="2" borderId="32" xfId="2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</xf>
    <xf numFmtId="171" fontId="2" fillId="0" borderId="9" xfId="0" applyNumberFormat="1" applyFont="1" applyFill="1" applyBorder="1" applyAlignment="1" applyProtection="1">
      <alignment horizontal="left"/>
      <protection locked="0"/>
    </xf>
    <xf numFmtId="171" fontId="2" fillId="0" borderId="11" xfId="0" applyNumberFormat="1" applyFont="1" applyFill="1" applyBorder="1" applyAlignment="1" applyProtection="1">
      <alignment horizontal="left"/>
      <protection locked="0"/>
    </xf>
    <xf numFmtId="171" fontId="2" fillId="0" borderId="29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25" xfId="0" applyFont="1" applyFill="1" applyBorder="1" applyAlignment="1" applyProtection="1">
      <alignment horizontal="left" vertical="center"/>
      <protection locked="0"/>
    </xf>
    <xf numFmtId="171" fontId="2" fillId="0" borderId="13" xfId="0" applyNumberFormat="1" applyFont="1" applyFill="1" applyBorder="1" applyAlignment="1" applyProtection="1">
      <alignment horizontal="left"/>
      <protection locked="0"/>
    </xf>
    <xf numFmtId="167" fontId="2" fillId="3" borderId="7" xfId="0" applyNumberFormat="1" applyFont="1" applyFill="1" applyBorder="1" applyAlignment="1" applyProtection="1">
      <alignment horizontal="left" vertical="center"/>
      <protection locked="0"/>
    </xf>
    <xf numFmtId="167" fontId="2" fillId="3" borderId="26" xfId="0" applyNumberFormat="1" applyFont="1" applyFill="1" applyBorder="1" applyAlignment="1" applyProtection="1">
      <alignment horizontal="left" vertical="center"/>
      <protection locked="0"/>
    </xf>
    <xf numFmtId="171" fontId="2" fillId="3" borderId="10" xfId="0" applyNumberFormat="1" applyFont="1" applyFill="1" applyBorder="1" applyAlignment="1" applyProtection="1">
      <alignment horizontal="left" vertical="center"/>
      <protection locked="0"/>
    </xf>
    <xf numFmtId="167" fontId="2" fillId="3" borderId="10" xfId="0" applyNumberFormat="1" applyFont="1" applyFill="1" applyBorder="1" applyAlignment="1" applyProtection="1">
      <alignment horizontal="left" vertical="center"/>
      <protection locked="0"/>
    </xf>
    <xf numFmtId="167" fontId="2" fillId="3" borderId="25" xfId="0" applyNumberFormat="1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236220</xdr:colOff>
      <xdr:row>53</xdr:row>
      <xdr:rowOff>0</xdr:rowOff>
    </xdr:from>
    <xdr:to>
      <xdr:col>13</xdr:col>
      <xdr:colOff>17145</xdr:colOff>
      <xdr:row>55</xdr:row>
      <xdr:rowOff>10916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220" y="8679180"/>
          <a:ext cx="1426845" cy="346196"/>
        </a:xfrm>
        <a:prstGeom prst="rect">
          <a:avLst/>
        </a:prstGeom>
      </xdr:spPr>
    </xdr:pic>
    <xdr:clientData/>
  </xdr:twoCellAnchor>
  <xdr:twoCellAnchor editAs="oneCell">
    <xdr:from>
      <xdr:col>11</xdr:col>
      <xdr:colOff>236220</xdr:colOff>
      <xdr:row>108</xdr:row>
      <xdr:rowOff>160020</xdr:rowOff>
    </xdr:from>
    <xdr:to>
      <xdr:col>13</xdr:col>
      <xdr:colOff>17145</xdr:colOff>
      <xdr:row>111</xdr:row>
      <xdr:rowOff>3296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220" y="17686020"/>
          <a:ext cx="1426845" cy="346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</xdr:colOff>
      <xdr:row>35</xdr:row>
      <xdr:rowOff>160020</xdr:rowOff>
    </xdr:from>
    <xdr:to>
      <xdr:col>15</xdr:col>
      <xdr:colOff>1905</xdr:colOff>
      <xdr:row>38</xdr:row>
      <xdr:rowOff>3296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380" y="5867400"/>
          <a:ext cx="1426845" cy="346196"/>
        </a:xfrm>
        <a:prstGeom prst="rect">
          <a:avLst/>
        </a:prstGeom>
      </xdr:spPr>
    </xdr:pic>
    <xdr:clientData/>
  </xdr:twoCellAnchor>
  <xdr:twoCellAnchor editAs="oneCell">
    <xdr:from>
      <xdr:col>13</xdr:col>
      <xdr:colOff>68580</xdr:colOff>
      <xdr:row>74</xdr:row>
      <xdr:rowOff>152400</xdr:rowOff>
    </xdr:from>
    <xdr:to>
      <xdr:col>15</xdr:col>
      <xdr:colOff>1905</xdr:colOff>
      <xdr:row>76</xdr:row>
      <xdr:rowOff>163316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380" y="12031980"/>
          <a:ext cx="1426845" cy="346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661610</xdr:colOff>
      <xdr:row>55</xdr:row>
      <xdr:rowOff>0</xdr:rowOff>
    </xdr:from>
    <xdr:to>
      <xdr:col>12</xdr:col>
      <xdr:colOff>0</xdr:colOff>
      <xdr:row>57</xdr:row>
      <xdr:rowOff>18504</xdr:rowOff>
    </xdr:to>
    <xdr:pic>
      <xdr:nvPicPr>
        <xdr:cNvPr id="5" name="Grafik 4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8830" y="18585180"/>
          <a:ext cx="1136710" cy="300444"/>
        </a:xfrm>
        <a:prstGeom prst="rect">
          <a:avLst/>
        </a:prstGeom>
      </xdr:spPr>
    </xdr:pic>
    <xdr:clientData/>
  </xdr:twoCellAnchor>
  <xdr:twoCellAnchor editAs="oneCell">
    <xdr:from>
      <xdr:col>11</xdr:col>
      <xdr:colOff>661610</xdr:colOff>
      <xdr:row>110</xdr:row>
      <xdr:rowOff>45720</xdr:rowOff>
    </xdr:from>
    <xdr:to>
      <xdr:col>12</xdr:col>
      <xdr:colOff>0</xdr:colOff>
      <xdr:row>112</xdr:row>
      <xdr:rowOff>10884</xdr:rowOff>
    </xdr:to>
    <xdr:pic>
      <xdr:nvPicPr>
        <xdr:cNvPr id="6" name="Grafik 5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8830" y="28049220"/>
          <a:ext cx="1136710" cy="300444"/>
        </a:xfrm>
        <a:prstGeom prst="rect">
          <a:avLst/>
        </a:prstGeom>
      </xdr:spPr>
    </xdr:pic>
    <xdr:clientData/>
  </xdr:twoCellAnchor>
  <xdr:twoCellAnchor editAs="oneCell">
    <xdr:from>
      <xdr:col>11</xdr:col>
      <xdr:colOff>160020</xdr:colOff>
      <xdr:row>52</xdr:row>
      <xdr:rowOff>154819</xdr:rowOff>
    </xdr:from>
    <xdr:to>
      <xdr:col>15</xdr:col>
      <xdr:colOff>1905</xdr:colOff>
      <xdr:row>54</xdr:row>
      <xdr:rowOff>165735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0" y="8613019"/>
          <a:ext cx="1426845" cy="346196"/>
        </a:xfrm>
        <a:prstGeom prst="rect">
          <a:avLst/>
        </a:prstGeom>
      </xdr:spPr>
    </xdr:pic>
    <xdr:clientData/>
  </xdr:twoCellAnchor>
  <xdr:twoCellAnchor editAs="oneCell">
    <xdr:from>
      <xdr:col>11</xdr:col>
      <xdr:colOff>160020</xdr:colOff>
      <xdr:row>109</xdr:row>
      <xdr:rowOff>147199</xdr:rowOff>
    </xdr:from>
    <xdr:to>
      <xdr:col>15</xdr:col>
      <xdr:colOff>1905</xdr:colOff>
      <xdr:row>111</xdr:row>
      <xdr:rowOff>158115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0" y="17802739"/>
          <a:ext cx="1426845" cy="346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58</xdr:row>
      <xdr:rowOff>7620</xdr:rowOff>
    </xdr:from>
    <xdr:to>
      <xdr:col>9</xdr:col>
      <xdr:colOff>1905</xdr:colOff>
      <xdr:row>60</xdr:row>
      <xdr:rowOff>10916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9730740"/>
          <a:ext cx="1426845" cy="34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3-11-21-steuerliche-behandlung-reisekosten-reisekostenverguetungen-2024.pdf?__blob=publicationFile&amp;v=1" TargetMode="External"/><Relationship Id="rId1" Type="http://schemas.openxmlformats.org/officeDocument/2006/relationships/hyperlink" Target="https://www.bundesfinanzministerium.de/Content/DE/Downloads/BMF_Schreiben/Steuerarten/Lohnsteuer/2020-12-03-steuerliche-behandlung-reisekosten-reisekostenverguetungen-2021.pdf?__blob=publicationFile&amp;v=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workbookViewId="0">
      <selection activeCell="A19" sqref="A19"/>
    </sheetView>
  </sheetViews>
  <sheetFormatPr baseColWidth="10" defaultColWidth="10.3984375" defaultRowHeight="13.2" customHeight="1" x14ac:dyDescent="0.25"/>
  <cols>
    <col min="1" max="1" width="10.19921875" style="1" customWidth="1"/>
    <col min="2" max="2" width="8.19921875" style="1" hidden="1" customWidth="1"/>
    <col min="3" max="4" width="10" style="1" customWidth="1"/>
    <col min="5" max="5" width="11.19921875" style="1" customWidth="1"/>
    <col min="6" max="6" width="8.19921875" style="1" customWidth="1"/>
    <col min="7" max="7" width="10.59765625" style="1" hidden="1" customWidth="1"/>
    <col min="8" max="10" width="4.5" style="1" customWidth="1"/>
    <col min="11" max="11" width="11.09765625" style="1" hidden="1" customWidth="1"/>
    <col min="12" max="12" width="11.19921875" style="1" customWidth="1"/>
    <col min="13" max="13" width="10.3984375" style="1" bestFit="1" customWidth="1"/>
    <col min="14" max="14" width="6.59765625" style="1" customWidth="1"/>
    <col min="15" max="16384" width="10.3984375" style="1"/>
  </cols>
  <sheetData>
    <row r="1" spans="1:13" s="13" customFormat="1" ht="13.2" customHeight="1" x14ac:dyDescent="0.25">
      <c r="A1" s="10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56" t="s">
        <v>100</v>
      </c>
    </row>
    <row r="2" spans="1:13" s="13" customFormat="1" ht="9" customHeight="1" x14ac:dyDescent="0.25">
      <c r="A2" s="14"/>
      <c r="M2" s="15"/>
    </row>
    <row r="3" spans="1:13" ht="13.2" customHeight="1" x14ac:dyDescent="0.25">
      <c r="A3" s="16" t="s">
        <v>0</v>
      </c>
      <c r="B3" s="17"/>
      <c r="C3" s="177" t="s">
        <v>58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1:13" ht="9" customHeight="1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9"/>
    </row>
    <row r="5" spans="1:13" ht="13.2" customHeight="1" x14ac:dyDescent="0.25">
      <c r="A5" s="82" t="s">
        <v>47</v>
      </c>
      <c r="B5" s="83"/>
      <c r="C5" s="177" t="s">
        <v>59</v>
      </c>
      <c r="D5" s="177"/>
      <c r="E5" s="84" t="s">
        <v>38</v>
      </c>
      <c r="F5" s="19"/>
      <c r="G5" s="19"/>
      <c r="H5" s="177">
        <v>102</v>
      </c>
      <c r="I5" s="177"/>
      <c r="J5" s="177"/>
      <c r="K5" s="19"/>
      <c r="L5" s="84" t="s">
        <v>39</v>
      </c>
      <c r="M5" s="127"/>
    </row>
    <row r="6" spans="1:13" ht="9" customHeight="1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49"/>
    </row>
    <row r="7" spans="1:13" ht="13.2" customHeight="1" x14ac:dyDescent="0.25">
      <c r="A7" s="16" t="s">
        <v>2</v>
      </c>
      <c r="B7" s="17"/>
      <c r="C7" s="177" t="s">
        <v>96</v>
      </c>
      <c r="D7" s="177"/>
      <c r="E7" s="18" t="s">
        <v>3</v>
      </c>
      <c r="F7" s="19"/>
      <c r="G7" s="19"/>
      <c r="H7" s="177" t="s">
        <v>95</v>
      </c>
      <c r="I7" s="177"/>
      <c r="J7" s="177"/>
      <c r="K7" s="177"/>
      <c r="L7" s="177"/>
      <c r="M7" s="178"/>
    </row>
    <row r="8" spans="1:13" ht="9" customHeight="1" x14ac:dyDescent="0.2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49"/>
    </row>
    <row r="9" spans="1:13" ht="13.2" customHeight="1" x14ac:dyDescent="0.25">
      <c r="A9" s="16" t="s">
        <v>4</v>
      </c>
      <c r="B9" s="17"/>
      <c r="C9" s="177" t="s">
        <v>97</v>
      </c>
      <c r="D9" s="177"/>
      <c r="E9" s="177"/>
      <c r="F9" s="177"/>
      <c r="G9" s="177"/>
      <c r="H9" s="177"/>
      <c r="I9" s="177"/>
      <c r="J9" s="177"/>
      <c r="K9" s="177"/>
      <c r="L9" s="177"/>
      <c r="M9" s="178"/>
    </row>
    <row r="10" spans="1:13" ht="13.2" customHeight="1" x14ac:dyDescent="0.25">
      <c r="A10" s="28"/>
      <c r="B10" s="7"/>
      <c r="C10" s="116"/>
      <c r="D10" s="7"/>
      <c r="E10" s="7"/>
      <c r="F10" s="7"/>
      <c r="G10" s="7"/>
      <c r="H10" s="20">
        <v>5.6</v>
      </c>
      <c r="I10" s="20">
        <v>11.2</v>
      </c>
      <c r="J10" s="20">
        <v>11.2</v>
      </c>
      <c r="K10" s="7"/>
      <c r="L10" s="7"/>
      <c r="M10" s="21"/>
    </row>
    <row r="11" spans="1:13" ht="13.2" customHeight="1" x14ac:dyDescent="0.25">
      <c r="A11" s="14" t="s">
        <v>82</v>
      </c>
      <c r="B11" s="13"/>
      <c r="C11" s="7"/>
      <c r="D11" s="7"/>
      <c r="E11" s="7"/>
      <c r="F11" s="7"/>
      <c r="G11" s="7"/>
      <c r="H11" s="20"/>
      <c r="I11" s="20"/>
      <c r="J11" s="20"/>
      <c r="K11" s="7"/>
      <c r="L11" s="7"/>
      <c r="M11" s="21"/>
    </row>
    <row r="12" spans="1:13" ht="22.2" customHeight="1" x14ac:dyDescent="0.25">
      <c r="A12" s="22"/>
      <c r="B12" s="13"/>
      <c r="C12" s="7"/>
      <c r="D12" s="23"/>
      <c r="E12" s="23"/>
      <c r="F12" s="7"/>
      <c r="G12" s="7"/>
      <c r="H12" s="173" t="s">
        <v>31</v>
      </c>
      <c r="I12" s="173" t="s">
        <v>32</v>
      </c>
      <c r="J12" s="173" t="s">
        <v>33</v>
      </c>
      <c r="K12" s="7"/>
      <c r="L12" s="23"/>
      <c r="M12" s="21"/>
    </row>
    <row r="13" spans="1:13" ht="13.2" customHeight="1" x14ac:dyDescent="0.25">
      <c r="A13" s="24" t="s">
        <v>6</v>
      </c>
      <c r="B13" s="124"/>
      <c r="C13" s="175" t="s">
        <v>7</v>
      </c>
      <c r="D13" s="176"/>
      <c r="E13" s="25"/>
      <c r="F13" s="26"/>
      <c r="G13" s="26" t="s">
        <v>8</v>
      </c>
      <c r="H13" s="173"/>
      <c r="I13" s="173"/>
      <c r="J13" s="173"/>
      <c r="K13" s="27" t="s">
        <v>8</v>
      </c>
      <c r="L13" s="27" t="s">
        <v>8</v>
      </c>
      <c r="M13" s="21"/>
    </row>
    <row r="14" spans="1:13" ht="13.2" customHeight="1" x14ac:dyDescent="0.25">
      <c r="A14" s="28"/>
      <c r="B14" s="7"/>
      <c r="C14" s="29" t="s">
        <v>9</v>
      </c>
      <c r="D14" s="124" t="s">
        <v>10</v>
      </c>
      <c r="E14" s="29" t="s">
        <v>11</v>
      </c>
      <c r="F14" s="26"/>
      <c r="G14" s="26" t="s">
        <v>12</v>
      </c>
      <c r="H14" s="173"/>
      <c r="I14" s="173"/>
      <c r="J14" s="173"/>
      <c r="K14" s="27" t="s">
        <v>30</v>
      </c>
      <c r="L14" s="27" t="s">
        <v>30</v>
      </c>
      <c r="M14" s="21"/>
    </row>
    <row r="15" spans="1:13" s="54" customFormat="1" ht="13.2" customHeight="1" x14ac:dyDescent="0.25">
      <c r="A15" s="24"/>
      <c r="B15" s="124"/>
      <c r="C15" s="29" t="s">
        <v>13</v>
      </c>
      <c r="D15" s="124" t="s">
        <v>14</v>
      </c>
      <c r="E15" s="50"/>
      <c r="F15" s="51"/>
      <c r="G15" s="52"/>
      <c r="H15" s="174"/>
      <c r="I15" s="174"/>
      <c r="J15" s="174"/>
      <c r="K15" s="53"/>
      <c r="L15" s="53"/>
      <c r="M15" s="125"/>
    </row>
    <row r="16" spans="1:13" ht="13.2" customHeight="1" x14ac:dyDescent="0.25">
      <c r="A16" s="63">
        <v>36526</v>
      </c>
      <c r="B16" s="30"/>
      <c r="C16" s="31">
        <v>0.79166666666666663</v>
      </c>
      <c r="D16" s="155">
        <v>1</v>
      </c>
      <c r="E16" s="33">
        <f t="shared" ref="E16:E30" si="0">IF(AND(ISNUMBER(C16),ISNUMBER(D16)),MAX(ROUND(IF(D16&lt;C16,MOD(D16-C16,1),D16-C16)*24,2),0),0)</f>
        <v>5</v>
      </c>
      <c r="F16" s="34">
        <f>IF(E16 &lt;&gt; "Keines",IF(E16&lt;8,0,IF(AND(E16&gt;=8,E16&lt;24),16,28)),"")</f>
        <v>0</v>
      </c>
      <c r="G16" s="34">
        <f>IF(F16=28,F16,IF(B17=1,14,0))</f>
        <v>14</v>
      </c>
      <c r="H16" s="35"/>
      <c r="I16" s="35"/>
      <c r="J16" s="35">
        <v>1</v>
      </c>
      <c r="K16" s="36">
        <f t="shared" ref="K16:K30" si="1">(G16-(H16*H$10)-(I16*I$10)-(J16*J$10))</f>
        <v>2.8000000000000007</v>
      </c>
      <c r="L16" s="37">
        <f t="shared" ref="L16:L30" si="2">IF(K16 &lt;0,0,K16)</f>
        <v>2.8000000000000007</v>
      </c>
      <c r="M16" s="38"/>
    </row>
    <row r="17" spans="1:13" ht="13.2" customHeight="1" x14ac:dyDescent="0.25">
      <c r="A17" s="63">
        <v>36527</v>
      </c>
      <c r="B17" s="30">
        <f t="shared" ref="B17:B30" si="3">IF(A16&gt;0,1)</f>
        <v>1</v>
      </c>
      <c r="C17" s="31">
        <v>0</v>
      </c>
      <c r="D17" s="155">
        <v>1</v>
      </c>
      <c r="E17" s="33">
        <f t="shared" si="0"/>
        <v>24</v>
      </c>
      <c r="F17" s="34">
        <f>IF(E17 &lt;&gt; "Keines",IF(E17&lt;8,0,IF(AND(E17&gt;=8,E17&lt;24),14,28)),"")</f>
        <v>28</v>
      </c>
      <c r="G17" s="34">
        <f>IF(F17=28,F17,IF(B18=1,14,0))</f>
        <v>28</v>
      </c>
      <c r="H17" s="35">
        <v>1</v>
      </c>
      <c r="I17" s="35"/>
      <c r="J17" s="35">
        <v>1</v>
      </c>
      <c r="K17" s="36">
        <f t="shared" si="1"/>
        <v>11.2</v>
      </c>
      <c r="L17" s="37">
        <f t="shared" si="2"/>
        <v>11.2</v>
      </c>
      <c r="M17" s="38"/>
    </row>
    <row r="18" spans="1:13" ht="13.2" customHeight="1" x14ac:dyDescent="0.25">
      <c r="A18" s="63">
        <v>36528</v>
      </c>
      <c r="B18" s="30">
        <f t="shared" si="3"/>
        <v>1</v>
      </c>
      <c r="C18" s="31">
        <v>0</v>
      </c>
      <c r="D18" s="155">
        <v>0.66666666666666663</v>
      </c>
      <c r="E18" s="33">
        <f t="shared" si="0"/>
        <v>16</v>
      </c>
      <c r="F18" s="34">
        <f>IF(E18 &lt;&gt; "Keines",IF(E18&lt;8,0,IF(AND(E18&gt;=8,E18&lt;24),14,28)),"")</f>
        <v>14</v>
      </c>
      <c r="G18" s="34">
        <f t="shared" ref="G18:G30" si="4">IF(F18=28,F18,IF(B19=1,14,0))</f>
        <v>14</v>
      </c>
      <c r="H18" s="35"/>
      <c r="I18" s="35">
        <v>1</v>
      </c>
      <c r="J18" s="35"/>
      <c r="K18" s="36">
        <f t="shared" si="1"/>
        <v>2.8000000000000007</v>
      </c>
      <c r="L18" s="37">
        <f t="shared" si="2"/>
        <v>2.8000000000000007</v>
      </c>
      <c r="M18" s="38"/>
    </row>
    <row r="19" spans="1:13" ht="13.2" customHeight="1" x14ac:dyDescent="0.25">
      <c r="A19" s="63"/>
      <c r="B19" s="30">
        <f t="shared" si="3"/>
        <v>1</v>
      </c>
      <c r="C19" s="31"/>
      <c r="D19" s="155"/>
      <c r="E19" s="33">
        <f t="shared" si="0"/>
        <v>0</v>
      </c>
      <c r="F19" s="34">
        <f t="shared" ref="F19:F30" si="5">IF(E19 &lt;&gt; "Keines",IF(E19&lt;8,0,IF(AND(E19&gt;=8,E19&lt;24),14,28)),"")</f>
        <v>0</v>
      </c>
      <c r="G19" s="34">
        <f t="shared" ref="G19:G30" si="6">IF(F19=28,F19,IF(B20=1,14,0))</f>
        <v>0</v>
      </c>
      <c r="H19" s="35"/>
      <c r="I19" s="35"/>
      <c r="J19" s="35"/>
      <c r="K19" s="36">
        <f t="shared" si="1"/>
        <v>0</v>
      </c>
      <c r="L19" s="37">
        <f t="shared" si="2"/>
        <v>0</v>
      </c>
      <c r="M19" s="38"/>
    </row>
    <row r="20" spans="1:13" ht="13.2" customHeight="1" x14ac:dyDescent="0.25">
      <c r="A20" s="63"/>
      <c r="B20" s="30" t="b">
        <f t="shared" si="3"/>
        <v>0</v>
      </c>
      <c r="C20" s="31"/>
      <c r="D20" s="155"/>
      <c r="E20" s="33">
        <f t="shared" si="0"/>
        <v>0</v>
      </c>
      <c r="F20" s="34">
        <f t="shared" si="5"/>
        <v>0</v>
      </c>
      <c r="G20" s="34">
        <f t="shared" si="6"/>
        <v>0</v>
      </c>
      <c r="H20" s="35"/>
      <c r="I20" s="35"/>
      <c r="J20" s="35"/>
      <c r="K20" s="36">
        <f t="shared" si="1"/>
        <v>0</v>
      </c>
      <c r="L20" s="37">
        <f t="shared" si="2"/>
        <v>0</v>
      </c>
      <c r="M20" s="38"/>
    </row>
    <row r="21" spans="1:13" ht="13.2" customHeight="1" x14ac:dyDescent="0.25">
      <c r="A21" s="63"/>
      <c r="B21" s="30" t="b">
        <f t="shared" si="3"/>
        <v>0</v>
      </c>
      <c r="C21" s="31"/>
      <c r="D21" s="155"/>
      <c r="E21" s="33">
        <f t="shared" si="0"/>
        <v>0</v>
      </c>
      <c r="F21" s="34">
        <f t="shared" si="5"/>
        <v>0</v>
      </c>
      <c r="G21" s="34">
        <f t="shared" si="6"/>
        <v>0</v>
      </c>
      <c r="H21" s="35"/>
      <c r="I21" s="35"/>
      <c r="J21" s="35"/>
      <c r="K21" s="36">
        <f t="shared" si="1"/>
        <v>0</v>
      </c>
      <c r="L21" s="37">
        <f t="shared" si="2"/>
        <v>0</v>
      </c>
      <c r="M21" s="38"/>
    </row>
    <row r="22" spans="1:13" ht="13.2" customHeight="1" x14ac:dyDescent="0.25">
      <c r="A22" s="63"/>
      <c r="B22" s="30" t="b">
        <f t="shared" si="3"/>
        <v>0</v>
      </c>
      <c r="C22" s="31"/>
      <c r="D22" s="155"/>
      <c r="E22" s="33">
        <f t="shared" si="0"/>
        <v>0</v>
      </c>
      <c r="F22" s="34">
        <f t="shared" si="5"/>
        <v>0</v>
      </c>
      <c r="G22" s="34">
        <f t="shared" si="6"/>
        <v>0</v>
      </c>
      <c r="H22" s="35"/>
      <c r="I22" s="35"/>
      <c r="J22" s="35"/>
      <c r="K22" s="36">
        <f t="shared" si="1"/>
        <v>0</v>
      </c>
      <c r="L22" s="37">
        <f t="shared" si="2"/>
        <v>0</v>
      </c>
      <c r="M22" s="38"/>
    </row>
    <row r="23" spans="1:13" ht="13.2" customHeight="1" x14ac:dyDescent="0.25">
      <c r="A23" s="63"/>
      <c r="B23" s="30" t="b">
        <f t="shared" si="3"/>
        <v>0</v>
      </c>
      <c r="C23" s="31"/>
      <c r="D23" s="155"/>
      <c r="E23" s="33">
        <f t="shared" si="0"/>
        <v>0</v>
      </c>
      <c r="F23" s="34">
        <f t="shared" si="5"/>
        <v>0</v>
      </c>
      <c r="G23" s="34">
        <f t="shared" si="6"/>
        <v>0</v>
      </c>
      <c r="H23" s="35"/>
      <c r="I23" s="35"/>
      <c r="J23" s="35"/>
      <c r="K23" s="36">
        <f t="shared" si="1"/>
        <v>0</v>
      </c>
      <c r="L23" s="37">
        <f t="shared" si="2"/>
        <v>0</v>
      </c>
      <c r="M23" s="38"/>
    </row>
    <row r="24" spans="1:13" ht="13.2" customHeight="1" x14ac:dyDescent="0.25">
      <c r="A24" s="63"/>
      <c r="B24" s="30" t="b">
        <f t="shared" si="3"/>
        <v>0</v>
      </c>
      <c r="C24" s="31"/>
      <c r="D24" s="155"/>
      <c r="E24" s="33">
        <f t="shared" si="0"/>
        <v>0</v>
      </c>
      <c r="F24" s="34">
        <f t="shared" si="5"/>
        <v>0</v>
      </c>
      <c r="G24" s="34">
        <f t="shared" si="6"/>
        <v>0</v>
      </c>
      <c r="H24" s="35"/>
      <c r="I24" s="35"/>
      <c r="J24" s="35"/>
      <c r="K24" s="36">
        <f t="shared" si="1"/>
        <v>0</v>
      </c>
      <c r="L24" s="37">
        <f t="shared" si="2"/>
        <v>0</v>
      </c>
      <c r="M24" s="38"/>
    </row>
    <row r="25" spans="1:13" ht="13.2" customHeight="1" x14ac:dyDescent="0.25">
      <c r="A25" s="63"/>
      <c r="B25" s="30" t="b">
        <f t="shared" si="3"/>
        <v>0</v>
      </c>
      <c r="C25" s="31"/>
      <c r="D25" s="155"/>
      <c r="E25" s="33">
        <f t="shared" si="0"/>
        <v>0</v>
      </c>
      <c r="F25" s="34">
        <f t="shared" si="5"/>
        <v>0</v>
      </c>
      <c r="G25" s="34">
        <f t="shared" si="6"/>
        <v>0</v>
      </c>
      <c r="H25" s="35"/>
      <c r="I25" s="35"/>
      <c r="J25" s="35"/>
      <c r="K25" s="36">
        <f t="shared" si="1"/>
        <v>0</v>
      </c>
      <c r="L25" s="37">
        <f t="shared" si="2"/>
        <v>0</v>
      </c>
      <c r="M25" s="38"/>
    </row>
    <row r="26" spans="1:13" ht="13.2" customHeight="1" x14ac:dyDescent="0.25">
      <c r="A26" s="63"/>
      <c r="B26" s="30" t="b">
        <f t="shared" si="3"/>
        <v>0</v>
      </c>
      <c r="C26" s="31"/>
      <c r="D26" s="155"/>
      <c r="E26" s="33">
        <f t="shared" si="0"/>
        <v>0</v>
      </c>
      <c r="F26" s="34">
        <f t="shared" si="5"/>
        <v>0</v>
      </c>
      <c r="G26" s="34">
        <f t="shared" si="6"/>
        <v>0</v>
      </c>
      <c r="H26" s="35"/>
      <c r="I26" s="35"/>
      <c r="J26" s="35"/>
      <c r="K26" s="36">
        <f t="shared" si="1"/>
        <v>0</v>
      </c>
      <c r="L26" s="37">
        <f t="shared" si="2"/>
        <v>0</v>
      </c>
      <c r="M26" s="38"/>
    </row>
    <row r="27" spans="1:13" ht="13.2" customHeight="1" x14ac:dyDescent="0.25">
      <c r="A27" s="63"/>
      <c r="B27" s="30" t="b">
        <f t="shared" si="3"/>
        <v>0</v>
      </c>
      <c r="C27" s="31"/>
      <c r="D27" s="155"/>
      <c r="E27" s="33">
        <f t="shared" si="0"/>
        <v>0</v>
      </c>
      <c r="F27" s="34">
        <f t="shared" si="5"/>
        <v>0</v>
      </c>
      <c r="G27" s="34">
        <f t="shared" si="6"/>
        <v>0</v>
      </c>
      <c r="H27" s="35"/>
      <c r="I27" s="35"/>
      <c r="J27" s="35"/>
      <c r="K27" s="36">
        <f t="shared" si="1"/>
        <v>0</v>
      </c>
      <c r="L27" s="37">
        <f t="shared" si="2"/>
        <v>0</v>
      </c>
      <c r="M27" s="38"/>
    </row>
    <row r="28" spans="1:13" ht="13.2" customHeight="1" x14ac:dyDescent="0.25">
      <c r="A28" s="63"/>
      <c r="B28" s="30" t="b">
        <f t="shared" si="3"/>
        <v>0</v>
      </c>
      <c r="C28" s="31"/>
      <c r="D28" s="155"/>
      <c r="E28" s="33">
        <f t="shared" si="0"/>
        <v>0</v>
      </c>
      <c r="F28" s="34">
        <f t="shared" si="5"/>
        <v>0</v>
      </c>
      <c r="G28" s="34">
        <f t="shared" si="6"/>
        <v>0</v>
      </c>
      <c r="H28" s="35"/>
      <c r="I28" s="35"/>
      <c r="J28" s="35"/>
      <c r="K28" s="36">
        <f t="shared" si="1"/>
        <v>0</v>
      </c>
      <c r="L28" s="37">
        <f t="shared" si="2"/>
        <v>0</v>
      </c>
      <c r="M28" s="38"/>
    </row>
    <row r="29" spans="1:13" ht="13.2" customHeight="1" x14ac:dyDescent="0.25">
      <c r="A29" s="63"/>
      <c r="B29" s="30" t="b">
        <f t="shared" si="3"/>
        <v>0</v>
      </c>
      <c r="C29" s="31"/>
      <c r="D29" s="155"/>
      <c r="E29" s="33">
        <f t="shared" si="0"/>
        <v>0</v>
      </c>
      <c r="F29" s="34">
        <f t="shared" si="5"/>
        <v>0</v>
      </c>
      <c r="G29" s="34">
        <f t="shared" si="6"/>
        <v>0</v>
      </c>
      <c r="H29" s="35"/>
      <c r="I29" s="35"/>
      <c r="J29" s="35"/>
      <c r="K29" s="36">
        <f t="shared" si="1"/>
        <v>0</v>
      </c>
      <c r="L29" s="37">
        <f t="shared" si="2"/>
        <v>0</v>
      </c>
      <c r="M29" s="38"/>
    </row>
    <row r="30" spans="1:13" ht="13.2" customHeight="1" x14ac:dyDescent="0.25">
      <c r="A30" s="63"/>
      <c r="B30" s="30" t="b">
        <f t="shared" si="3"/>
        <v>0</v>
      </c>
      <c r="C30" s="31"/>
      <c r="D30" s="155"/>
      <c r="E30" s="33">
        <f t="shared" si="0"/>
        <v>0</v>
      </c>
      <c r="F30" s="73">
        <f t="shared" si="5"/>
        <v>0</v>
      </c>
      <c r="G30" s="37">
        <f t="shared" si="6"/>
        <v>0</v>
      </c>
      <c r="H30" s="35"/>
      <c r="I30" s="35"/>
      <c r="J30" s="35"/>
      <c r="K30" s="36">
        <f t="shared" si="1"/>
        <v>0</v>
      </c>
      <c r="L30" s="37">
        <f t="shared" si="2"/>
        <v>0</v>
      </c>
      <c r="M30" s="38"/>
    </row>
    <row r="31" spans="1:13" ht="13.2" customHeight="1" x14ac:dyDescent="0.25">
      <c r="A31" s="56" t="s">
        <v>81</v>
      </c>
      <c r="B31" s="40" t="b">
        <f>IF(A30&gt;0,1)</f>
        <v>0</v>
      </c>
      <c r="C31" s="41"/>
      <c r="D31" s="41"/>
      <c r="E31" s="42"/>
      <c r="F31" s="121"/>
      <c r="G31" s="121"/>
      <c r="H31" s="121"/>
      <c r="I31" s="121"/>
      <c r="J31" s="121"/>
      <c r="K31" s="43"/>
      <c r="L31" s="43"/>
      <c r="M31" s="44">
        <f>SUM(L16:L30)</f>
        <v>16.8</v>
      </c>
    </row>
    <row r="32" spans="1:13" ht="13.2" customHeight="1" x14ac:dyDescent="0.25">
      <c r="A32" s="56"/>
      <c r="B32" s="45"/>
      <c r="C32" s="41"/>
      <c r="D32" s="41"/>
      <c r="E32" s="42"/>
      <c r="F32" s="121"/>
      <c r="G32" s="121"/>
      <c r="H32" s="121"/>
      <c r="I32" s="121"/>
      <c r="J32" s="121"/>
      <c r="K32" s="121"/>
      <c r="L32" s="121"/>
      <c r="M32" s="38"/>
    </row>
    <row r="33" spans="1:13" ht="13.2" customHeight="1" x14ac:dyDescent="0.25">
      <c r="A33" s="14" t="s">
        <v>77</v>
      </c>
      <c r="B33" s="13"/>
      <c r="C33" s="7"/>
      <c r="D33" s="7"/>
      <c r="E33" s="7"/>
      <c r="F33" s="7"/>
      <c r="G33" s="7"/>
      <c r="H33" s="7"/>
      <c r="I33" s="7"/>
      <c r="J33" s="7"/>
      <c r="K33" s="7"/>
      <c r="L33" s="7"/>
      <c r="M33" s="47"/>
    </row>
    <row r="34" spans="1:13" ht="9" customHeight="1" x14ac:dyDescent="0.25">
      <c r="A34" s="14"/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47"/>
    </row>
    <row r="35" spans="1:13" s="55" customFormat="1" x14ac:dyDescent="0.25">
      <c r="A35" s="68" t="s">
        <v>6</v>
      </c>
      <c r="B35" s="69"/>
      <c r="C35" s="169" t="s">
        <v>49</v>
      </c>
      <c r="D35" s="170"/>
      <c r="E35" s="129" t="s">
        <v>40</v>
      </c>
      <c r="F35" s="69"/>
      <c r="G35" s="69"/>
      <c r="H35" s="71" t="s">
        <v>41</v>
      </c>
      <c r="I35" s="69"/>
      <c r="J35" s="72"/>
      <c r="K35" s="69"/>
      <c r="L35" s="72" t="s">
        <v>45</v>
      </c>
      <c r="M35" s="57"/>
    </row>
    <row r="36" spans="1:13" ht="13.2" customHeight="1" x14ac:dyDescent="0.25">
      <c r="A36" s="64"/>
      <c r="B36" s="67"/>
      <c r="C36" s="161"/>
      <c r="D36" s="162"/>
      <c r="E36" s="128"/>
      <c r="F36" s="67"/>
      <c r="G36" s="67"/>
      <c r="H36" s="159"/>
      <c r="I36" s="160"/>
      <c r="J36" s="162"/>
      <c r="K36" s="67"/>
      <c r="L36" s="154"/>
      <c r="M36" s="38"/>
    </row>
    <row r="37" spans="1:13" ht="13.2" customHeight="1" x14ac:dyDescent="0.25">
      <c r="A37" s="64"/>
      <c r="B37" s="67"/>
      <c r="C37" s="161"/>
      <c r="D37" s="162"/>
      <c r="E37" s="128"/>
      <c r="F37" s="67"/>
      <c r="G37" s="67"/>
      <c r="H37" s="159"/>
      <c r="I37" s="160"/>
      <c r="J37" s="162"/>
      <c r="K37" s="67"/>
      <c r="L37" s="154"/>
      <c r="M37" s="38"/>
    </row>
    <row r="38" spans="1:13" ht="13.2" customHeight="1" x14ac:dyDescent="0.25">
      <c r="A38" s="64"/>
      <c r="B38" s="67"/>
      <c r="C38" s="161"/>
      <c r="D38" s="162"/>
      <c r="E38" s="128"/>
      <c r="F38" s="67"/>
      <c r="G38" s="67"/>
      <c r="H38" s="159"/>
      <c r="I38" s="160"/>
      <c r="J38" s="162"/>
      <c r="K38" s="67"/>
      <c r="L38" s="154"/>
      <c r="M38" s="38"/>
    </row>
    <row r="39" spans="1:13" ht="13.2" customHeight="1" x14ac:dyDescent="0.25">
      <c r="A39" s="64"/>
      <c r="B39" s="67"/>
      <c r="C39" s="159"/>
      <c r="D39" s="162"/>
      <c r="E39" s="128"/>
      <c r="F39" s="67"/>
      <c r="G39" s="67"/>
      <c r="H39" s="159"/>
      <c r="I39" s="160"/>
      <c r="J39" s="162"/>
      <c r="K39" s="67"/>
      <c r="L39" s="154"/>
      <c r="M39" s="38"/>
    </row>
    <row r="40" spans="1:13" ht="13.2" customHeight="1" x14ac:dyDescent="0.25">
      <c r="A40" s="64"/>
      <c r="B40" s="67"/>
      <c r="C40" s="159"/>
      <c r="D40" s="162"/>
      <c r="E40" s="128"/>
      <c r="F40" s="67"/>
      <c r="G40" s="67"/>
      <c r="H40" s="159"/>
      <c r="I40" s="160"/>
      <c r="J40" s="162"/>
      <c r="K40" s="67"/>
      <c r="L40" s="154"/>
      <c r="M40" s="38"/>
    </row>
    <row r="41" spans="1:13" ht="13.2" customHeight="1" x14ac:dyDescent="0.25">
      <c r="A41" s="64"/>
      <c r="B41" s="67"/>
      <c r="C41" s="159"/>
      <c r="D41" s="162"/>
      <c r="E41" s="128"/>
      <c r="F41" s="67"/>
      <c r="G41" s="67"/>
      <c r="H41" s="159"/>
      <c r="I41" s="160"/>
      <c r="J41" s="162"/>
      <c r="K41" s="67"/>
      <c r="L41" s="154"/>
      <c r="M41" s="38"/>
    </row>
    <row r="42" spans="1:13" ht="13.2" customHeight="1" x14ac:dyDescent="0.25">
      <c r="A42" s="64"/>
      <c r="B42" s="67"/>
      <c r="C42" s="159"/>
      <c r="D42" s="162"/>
      <c r="E42" s="128"/>
      <c r="F42" s="67"/>
      <c r="G42" s="67"/>
      <c r="H42" s="159"/>
      <c r="I42" s="160"/>
      <c r="J42" s="162"/>
      <c r="K42" s="67"/>
      <c r="L42" s="154"/>
      <c r="M42" s="38"/>
    </row>
    <row r="43" spans="1:13" ht="13.2" customHeight="1" x14ac:dyDescent="0.25">
      <c r="A43" s="64"/>
      <c r="B43" s="67"/>
      <c r="C43" s="159"/>
      <c r="D43" s="162"/>
      <c r="E43" s="128"/>
      <c r="F43" s="67"/>
      <c r="G43" s="67"/>
      <c r="H43" s="159"/>
      <c r="I43" s="160"/>
      <c r="J43" s="162"/>
      <c r="K43" s="67"/>
      <c r="L43" s="154"/>
      <c r="M43" s="38"/>
    </row>
    <row r="44" spans="1:13" ht="13.2" customHeight="1" x14ac:dyDescent="0.25">
      <c r="A44" s="64"/>
      <c r="B44" s="67"/>
      <c r="C44" s="159"/>
      <c r="D44" s="162"/>
      <c r="E44" s="128"/>
      <c r="F44" s="67"/>
      <c r="G44" s="67"/>
      <c r="H44" s="159"/>
      <c r="I44" s="160"/>
      <c r="J44" s="162"/>
      <c r="K44" s="67"/>
      <c r="L44" s="154"/>
      <c r="M44" s="38"/>
    </row>
    <row r="45" spans="1:13" ht="13.2" customHeight="1" x14ac:dyDescent="0.25">
      <c r="A45" s="64"/>
      <c r="B45" s="67"/>
      <c r="C45" s="159"/>
      <c r="D45" s="162"/>
      <c r="E45" s="128"/>
      <c r="F45" s="67"/>
      <c r="G45" s="67"/>
      <c r="H45" s="159"/>
      <c r="I45" s="160"/>
      <c r="J45" s="162"/>
      <c r="K45" s="67"/>
      <c r="L45" s="154"/>
      <c r="M45" s="38"/>
    </row>
    <row r="46" spans="1:13" ht="13.2" customHeight="1" x14ac:dyDescent="0.25">
      <c r="A46" s="64"/>
      <c r="B46" s="67"/>
      <c r="C46" s="159"/>
      <c r="D46" s="162"/>
      <c r="E46" s="128"/>
      <c r="F46" s="67"/>
      <c r="G46" s="67"/>
      <c r="H46" s="159"/>
      <c r="I46" s="160"/>
      <c r="J46" s="162"/>
      <c r="K46" s="67"/>
      <c r="L46" s="154"/>
      <c r="M46" s="38"/>
    </row>
    <row r="47" spans="1:13" ht="13.2" customHeight="1" x14ac:dyDescent="0.25">
      <c r="A47" s="64"/>
      <c r="B47" s="67"/>
      <c r="C47" s="159"/>
      <c r="D47" s="162"/>
      <c r="E47" s="128"/>
      <c r="F47" s="67"/>
      <c r="G47" s="67"/>
      <c r="H47" s="159"/>
      <c r="I47" s="160"/>
      <c r="J47" s="162"/>
      <c r="K47" s="67"/>
      <c r="L47" s="154"/>
      <c r="M47" s="38"/>
    </row>
    <row r="48" spans="1:13" ht="13.2" customHeight="1" x14ac:dyDescent="0.25">
      <c r="A48" s="64"/>
      <c r="B48" s="67"/>
      <c r="C48" s="159"/>
      <c r="D48" s="162"/>
      <c r="E48" s="128"/>
      <c r="F48" s="67"/>
      <c r="G48" s="67"/>
      <c r="H48" s="159"/>
      <c r="I48" s="160"/>
      <c r="J48" s="162"/>
      <c r="K48" s="67"/>
      <c r="L48" s="154"/>
      <c r="M48" s="38"/>
    </row>
    <row r="49" spans="1:13" ht="13.2" customHeight="1" x14ac:dyDescent="0.25">
      <c r="A49" s="64"/>
      <c r="B49" s="67"/>
      <c r="C49" s="159"/>
      <c r="D49" s="162"/>
      <c r="E49" s="128"/>
      <c r="F49" s="67"/>
      <c r="G49" s="67"/>
      <c r="H49" s="159"/>
      <c r="I49" s="160"/>
      <c r="J49" s="162"/>
      <c r="K49" s="67"/>
      <c r="L49" s="154"/>
      <c r="M49" s="38"/>
    </row>
    <row r="50" spans="1:13" ht="13.2" customHeight="1" x14ac:dyDescent="0.25">
      <c r="A50" s="64"/>
      <c r="B50" s="67"/>
      <c r="C50" s="159"/>
      <c r="D50" s="162"/>
      <c r="E50" s="128"/>
      <c r="F50" s="67"/>
      <c r="G50" s="67"/>
      <c r="H50" s="159"/>
      <c r="I50" s="160"/>
      <c r="J50" s="162"/>
      <c r="K50" s="67"/>
      <c r="L50" s="154"/>
      <c r="M50" s="38"/>
    </row>
    <row r="51" spans="1:13" ht="13.2" customHeight="1" x14ac:dyDescent="0.25">
      <c r="A51" s="64"/>
      <c r="B51" s="67"/>
      <c r="C51" s="159"/>
      <c r="D51" s="162"/>
      <c r="E51" s="128"/>
      <c r="F51" s="67"/>
      <c r="G51" s="67"/>
      <c r="H51" s="159"/>
      <c r="I51" s="160"/>
      <c r="J51" s="162"/>
      <c r="K51" s="67"/>
      <c r="L51" s="154"/>
      <c r="M51" s="38"/>
    </row>
    <row r="52" spans="1:13" ht="13.2" customHeight="1" x14ac:dyDescent="0.25">
      <c r="A52" s="14" t="s">
        <v>57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48">
        <f>SUM(L36:L51)</f>
        <v>0</v>
      </c>
    </row>
    <row r="53" spans="1:13" ht="9" customHeight="1" x14ac:dyDescent="0.25">
      <c r="A53" s="2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47"/>
    </row>
    <row r="54" spans="1:13" ht="13.2" customHeight="1" x14ac:dyDescent="0.25">
      <c r="A54" s="14"/>
      <c r="B54" s="13"/>
      <c r="C54" s="7"/>
      <c r="D54" s="7"/>
      <c r="E54" s="7"/>
      <c r="F54" s="7"/>
      <c r="G54" s="7"/>
      <c r="H54" s="7"/>
      <c r="I54" s="7"/>
      <c r="J54" s="7"/>
      <c r="K54" s="7"/>
      <c r="L54" s="7"/>
      <c r="M54" s="57"/>
    </row>
    <row r="55" spans="1:13" ht="13.2" customHeight="1" thickBot="1" x14ac:dyDescent="0.3">
      <c r="A55" s="166" t="s">
        <v>78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8"/>
    </row>
    <row r="56" spans="1:13" s="13" customFormat="1" ht="13.2" customHeight="1" x14ac:dyDescent="0.25">
      <c r="A56" s="10" t="s">
        <v>46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</row>
    <row r="57" spans="1:13" s="13" customFormat="1" ht="9" customHeight="1" x14ac:dyDescent="0.25">
      <c r="A57" s="14"/>
      <c r="M57" s="15"/>
    </row>
    <row r="58" spans="1:13" ht="13.2" customHeight="1" x14ac:dyDescent="0.25">
      <c r="A58" s="16" t="s">
        <v>0</v>
      </c>
      <c r="B58" s="17"/>
      <c r="C58" s="171" t="str">
        <f>C$3</f>
        <v>Muster GmbH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2"/>
    </row>
    <row r="59" spans="1:13" ht="9" customHeight="1" x14ac:dyDescent="0.25">
      <c r="A59" s="1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49"/>
    </row>
    <row r="60" spans="1:13" ht="13.2" customHeight="1" x14ac:dyDescent="0.25">
      <c r="A60" s="82" t="s">
        <v>47</v>
      </c>
      <c r="B60" s="83"/>
      <c r="C60" s="171" t="str">
        <f>C$5</f>
        <v>Gabi Glücklich</v>
      </c>
      <c r="D60" s="171"/>
      <c r="E60" s="84" t="s">
        <v>38</v>
      </c>
      <c r="F60" s="19"/>
      <c r="G60" s="19"/>
      <c r="H60" s="171">
        <f>IF(H$5=0," ",H$5)</f>
        <v>102</v>
      </c>
      <c r="I60" s="171"/>
      <c r="J60" s="171"/>
      <c r="K60" s="19"/>
      <c r="L60" s="84" t="s">
        <v>39</v>
      </c>
      <c r="M60" s="123" t="str">
        <f>IF(M$5=0," ",M$5)</f>
        <v xml:space="preserve"> </v>
      </c>
    </row>
    <row r="61" spans="1:13" ht="9" customHeight="1" x14ac:dyDescent="0.25">
      <c r="A61" s="1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49"/>
    </row>
    <row r="62" spans="1:13" ht="13.2" customHeight="1" x14ac:dyDescent="0.25">
      <c r="A62" s="16" t="s">
        <v>2</v>
      </c>
      <c r="B62" s="17"/>
      <c r="C62" s="171" t="str">
        <f>C$7</f>
        <v>Himmelreich</v>
      </c>
      <c r="D62" s="171"/>
      <c r="E62" s="18" t="s">
        <v>3</v>
      </c>
      <c r="F62" s="19"/>
      <c r="G62" s="19"/>
      <c r="H62" s="171" t="str">
        <f>H$7</f>
        <v>Düsseldorf</v>
      </c>
      <c r="I62" s="171"/>
      <c r="J62" s="171"/>
      <c r="K62" s="171"/>
      <c r="L62" s="171"/>
      <c r="M62" s="172"/>
    </row>
    <row r="63" spans="1:13" ht="9" customHeight="1" x14ac:dyDescent="0.25">
      <c r="A63" s="1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49"/>
    </row>
    <row r="64" spans="1:13" ht="13.2" customHeight="1" x14ac:dyDescent="0.25">
      <c r="A64" s="16" t="s">
        <v>4</v>
      </c>
      <c r="B64" s="17"/>
      <c r="C64" s="171" t="str">
        <f>C$9</f>
        <v>Glücksmesse</v>
      </c>
      <c r="D64" s="171"/>
      <c r="E64" s="171"/>
      <c r="F64" s="171"/>
      <c r="G64" s="171"/>
      <c r="H64" s="171"/>
      <c r="I64" s="171"/>
      <c r="J64" s="171"/>
      <c r="K64" s="171"/>
      <c r="L64" s="171"/>
      <c r="M64" s="172"/>
    </row>
    <row r="65" spans="1:13" ht="13.2" customHeight="1" x14ac:dyDescent="0.25">
      <c r="A65" s="2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21"/>
    </row>
    <row r="66" spans="1:13" ht="13.2" customHeight="1" x14ac:dyDescent="0.25">
      <c r="A66" s="14" t="s">
        <v>15</v>
      </c>
      <c r="B66" s="13"/>
      <c r="C66" s="7"/>
      <c r="D66" s="7"/>
      <c r="E66" s="7"/>
      <c r="F66" s="7"/>
      <c r="G66" s="7"/>
      <c r="H66" s="7"/>
      <c r="I66" s="7"/>
      <c r="J66" s="7"/>
      <c r="K66" s="7"/>
      <c r="L66" s="7"/>
      <c r="M66" s="21"/>
    </row>
    <row r="67" spans="1:13" ht="9" customHeight="1" x14ac:dyDescent="0.25">
      <c r="A67" s="1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49"/>
    </row>
    <row r="68" spans="1:13" ht="13.2" customHeight="1" x14ac:dyDescent="0.25">
      <c r="A68" s="46" t="s">
        <v>16</v>
      </c>
      <c r="B68" s="9"/>
      <c r="C68" s="159" t="s">
        <v>80</v>
      </c>
      <c r="D68" s="162"/>
      <c r="E68" s="179" t="s">
        <v>17</v>
      </c>
      <c r="F68" s="180"/>
      <c r="G68" s="180"/>
      <c r="H68" s="181"/>
      <c r="I68" s="159">
        <v>488</v>
      </c>
      <c r="J68" s="162"/>
      <c r="K68" s="36">
        <v>0.3</v>
      </c>
      <c r="L68" s="74"/>
      <c r="M68" s="44">
        <f>I68*0.3</f>
        <v>146.4</v>
      </c>
    </row>
    <row r="69" spans="1:13" ht="13.2" customHeight="1" x14ac:dyDescent="0.25">
      <c r="A69" s="2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21"/>
    </row>
    <row r="70" spans="1:13" x14ac:dyDescent="0.25">
      <c r="A70" s="28"/>
      <c r="B70" s="7"/>
      <c r="C70" s="116"/>
      <c r="D70" s="7"/>
      <c r="E70" s="7"/>
      <c r="F70" s="7"/>
      <c r="G70" s="7"/>
      <c r="H70" s="7"/>
      <c r="I70" s="7"/>
      <c r="J70" s="7"/>
      <c r="K70" s="7"/>
      <c r="L70" s="7"/>
      <c r="M70" s="21"/>
    </row>
    <row r="71" spans="1:13" ht="13.2" customHeight="1" x14ac:dyDescent="0.25">
      <c r="A71" s="14" t="s">
        <v>76</v>
      </c>
      <c r="B71" s="13"/>
      <c r="C71" s="7"/>
      <c r="D71" s="7"/>
      <c r="E71" s="7"/>
      <c r="F71" s="7"/>
      <c r="G71" s="7"/>
      <c r="H71" s="7"/>
      <c r="I71" s="7"/>
      <c r="J71" s="7"/>
      <c r="K71" s="7"/>
      <c r="L71" s="7"/>
      <c r="M71" s="47"/>
    </row>
    <row r="72" spans="1:13" ht="9" customHeight="1" x14ac:dyDescent="0.25">
      <c r="A72" s="14"/>
      <c r="B72" s="13"/>
      <c r="C72" s="7"/>
      <c r="D72" s="7"/>
      <c r="E72" s="7"/>
      <c r="F72" s="7"/>
      <c r="G72" s="7"/>
      <c r="H72" s="7"/>
      <c r="I72" s="7"/>
      <c r="J72" s="7"/>
      <c r="K72" s="7"/>
      <c r="L72" s="7"/>
      <c r="M72" s="47"/>
    </row>
    <row r="73" spans="1:13" s="55" customFormat="1" x14ac:dyDescent="0.25">
      <c r="A73" s="68" t="s">
        <v>6</v>
      </c>
      <c r="B73" s="69"/>
      <c r="C73" s="169" t="s">
        <v>49</v>
      </c>
      <c r="D73" s="170"/>
      <c r="E73" s="122" t="s">
        <v>40</v>
      </c>
      <c r="F73" s="69"/>
      <c r="G73" s="69"/>
      <c r="H73" s="122" t="s">
        <v>41</v>
      </c>
      <c r="I73" s="129"/>
      <c r="J73" s="129"/>
      <c r="K73" s="69"/>
      <c r="L73" s="70" t="s">
        <v>45</v>
      </c>
      <c r="M73" s="57"/>
    </row>
    <row r="74" spans="1:13" ht="13.2" customHeight="1" x14ac:dyDescent="0.25">
      <c r="A74" s="64">
        <v>36527</v>
      </c>
      <c r="B74" s="115"/>
      <c r="C74" s="159" t="s">
        <v>98</v>
      </c>
      <c r="D74" s="160"/>
      <c r="E74" s="120">
        <v>36527</v>
      </c>
      <c r="F74" s="115"/>
      <c r="G74" s="115"/>
      <c r="H74" s="159" t="s">
        <v>55</v>
      </c>
      <c r="I74" s="160"/>
      <c r="J74" s="160"/>
      <c r="K74" s="115"/>
      <c r="L74" s="130">
        <v>123.44</v>
      </c>
      <c r="M74" s="38"/>
    </row>
    <row r="75" spans="1:13" ht="13.2" customHeight="1" x14ac:dyDescent="0.25">
      <c r="A75" s="64"/>
      <c r="B75" s="115"/>
      <c r="C75" s="159"/>
      <c r="D75" s="160"/>
      <c r="E75" s="120"/>
      <c r="F75" s="115"/>
      <c r="G75" s="115"/>
      <c r="H75" s="159"/>
      <c r="I75" s="160"/>
      <c r="J75" s="160"/>
      <c r="K75" s="115"/>
      <c r="L75" s="130"/>
      <c r="M75" s="38"/>
    </row>
    <row r="76" spans="1:13" ht="13.2" customHeight="1" x14ac:dyDescent="0.25">
      <c r="A76" s="64"/>
      <c r="B76" s="115"/>
      <c r="C76" s="159"/>
      <c r="D76" s="160"/>
      <c r="E76" s="120"/>
      <c r="F76" s="115"/>
      <c r="G76" s="115"/>
      <c r="H76" s="159"/>
      <c r="I76" s="160"/>
      <c r="J76" s="160"/>
      <c r="K76" s="115"/>
      <c r="L76" s="130"/>
      <c r="M76" s="38"/>
    </row>
    <row r="77" spans="1:13" ht="13.2" customHeight="1" x14ac:dyDescent="0.25">
      <c r="A77" s="64"/>
      <c r="B77" s="115"/>
      <c r="C77" s="159"/>
      <c r="D77" s="160"/>
      <c r="E77" s="120"/>
      <c r="F77" s="115"/>
      <c r="G77" s="115"/>
      <c r="H77" s="159"/>
      <c r="I77" s="160"/>
      <c r="J77" s="160"/>
      <c r="K77" s="115"/>
      <c r="L77" s="130"/>
      <c r="M77" s="38"/>
    </row>
    <row r="78" spans="1:13" ht="13.2" customHeight="1" x14ac:dyDescent="0.25">
      <c r="A78" s="64"/>
      <c r="B78" s="115"/>
      <c r="C78" s="159"/>
      <c r="D78" s="160"/>
      <c r="E78" s="120"/>
      <c r="F78" s="115"/>
      <c r="G78" s="115"/>
      <c r="H78" s="159"/>
      <c r="I78" s="160"/>
      <c r="J78" s="160"/>
      <c r="K78" s="115"/>
      <c r="L78" s="130"/>
      <c r="M78" s="38"/>
    </row>
    <row r="79" spans="1:13" ht="13.2" customHeight="1" x14ac:dyDescent="0.25">
      <c r="A79" s="64"/>
      <c r="B79" s="115"/>
      <c r="C79" s="159"/>
      <c r="D79" s="160"/>
      <c r="E79" s="120"/>
      <c r="F79" s="115"/>
      <c r="G79" s="115"/>
      <c r="H79" s="159"/>
      <c r="I79" s="160"/>
      <c r="J79" s="160"/>
      <c r="K79" s="115"/>
      <c r="L79" s="130"/>
      <c r="M79" s="38"/>
    </row>
    <row r="80" spans="1:13" ht="13.2" customHeight="1" x14ac:dyDescent="0.25">
      <c r="A80" s="64"/>
      <c r="B80" s="115"/>
      <c r="C80" s="159"/>
      <c r="D80" s="160"/>
      <c r="E80" s="120"/>
      <c r="F80" s="115"/>
      <c r="G80" s="115"/>
      <c r="H80" s="159"/>
      <c r="I80" s="160"/>
      <c r="J80" s="160"/>
      <c r="K80" s="115"/>
      <c r="L80" s="130"/>
      <c r="M80" s="38"/>
    </row>
    <row r="81" spans="1:13" ht="13.2" customHeight="1" x14ac:dyDescent="0.25">
      <c r="A81" s="64"/>
      <c r="B81" s="115"/>
      <c r="C81" s="159"/>
      <c r="D81" s="160"/>
      <c r="E81" s="120"/>
      <c r="F81" s="115"/>
      <c r="G81" s="115"/>
      <c r="H81" s="159"/>
      <c r="I81" s="160"/>
      <c r="J81" s="160"/>
      <c r="K81" s="115"/>
      <c r="L81" s="130"/>
      <c r="M81" s="38"/>
    </row>
    <row r="82" spans="1:13" ht="13.2" customHeight="1" x14ac:dyDescent="0.25">
      <c r="A82" s="64"/>
      <c r="B82" s="115"/>
      <c r="C82" s="159"/>
      <c r="D82" s="160"/>
      <c r="E82" s="120"/>
      <c r="F82" s="115"/>
      <c r="G82" s="115"/>
      <c r="H82" s="159"/>
      <c r="I82" s="160"/>
      <c r="J82" s="160"/>
      <c r="K82" s="115"/>
      <c r="L82" s="130"/>
      <c r="M82" s="38"/>
    </row>
    <row r="83" spans="1:13" ht="13.2" customHeight="1" x14ac:dyDescent="0.25">
      <c r="A83" s="64"/>
      <c r="B83" s="115"/>
      <c r="C83" s="159"/>
      <c r="D83" s="160"/>
      <c r="E83" s="120"/>
      <c r="F83" s="115"/>
      <c r="G83" s="115"/>
      <c r="H83" s="159"/>
      <c r="I83" s="160"/>
      <c r="J83" s="160"/>
      <c r="K83" s="115"/>
      <c r="L83" s="130"/>
      <c r="M83" s="38"/>
    </row>
    <row r="84" spans="1:13" ht="13.2" customHeight="1" x14ac:dyDescent="0.25">
      <c r="A84" s="64"/>
      <c r="B84" s="115"/>
      <c r="C84" s="159"/>
      <c r="D84" s="160"/>
      <c r="E84" s="120"/>
      <c r="F84" s="115"/>
      <c r="G84" s="115"/>
      <c r="H84" s="159"/>
      <c r="I84" s="160"/>
      <c r="J84" s="160"/>
      <c r="K84" s="115"/>
      <c r="L84" s="130"/>
      <c r="M84" s="38"/>
    </row>
    <row r="85" spans="1:13" ht="13.2" customHeight="1" x14ac:dyDescent="0.25">
      <c r="A85" s="64"/>
      <c r="B85" s="115"/>
      <c r="C85" s="159"/>
      <c r="D85" s="160"/>
      <c r="E85" s="120"/>
      <c r="F85" s="115"/>
      <c r="G85" s="115"/>
      <c r="H85" s="159"/>
      <c r="I85" s="160"/>
      <c r="J85" s="160"/>
      <c r="K85" s="115"/>
      <c r="L85" s="130"/>
      <c r="M85" s="38"/>
    </row>
    <row r="86" spans="1:13" ht="13.2" customHeight="1" x14ac:dyDescent="0.25">
      <c r="A86" s="64"/>
      <c r="B86" s="115"/>
      <c r="C86" s="159"/>
      <c r="D86" s="160"/>
      <c r="E86" s="120"/>
      <c r="F86" s="115"/>
      <c r="G86" s="115"/>
      <c r="H86" s="159"/>
      <c r="I86" s="160"/>
      <c r="J86" s="160"/>
      <c r="K86" s="115"/>
      <c r="L86" s="130"/>
      <c r="M86" s="38"/>
    </row>
    <row r="87" spans="1:13" ht="13.2" customHeight="1" x14ac:dyDescent="0.25">
      <c r="A87" s="64"/>
      <c r="B87" s="115"/>
      <c r="C87" s="159"/>
      <c r="D87" s="160"/>
      <c r="E87" s="120"/>
      <c r="F87" s="115"/>
      <c r="G87" s="115"/>
      <c r="H87" s="159"/>
      <c r="I87" s="160"/>
      <c r="J87" s="160"/>
      <c r="K87" s="115"/>
      <c r="L87" s="130"/>
      <c r="M87" s="38"/>
    </row>
    <row r="88" spans="1:13" ht="13.2" customHeight="1" x14ac:dyDescent="0.25">
      <c r="A88" s="64"/>
      <c r="B88" s="115"/>
      <c r="C88" s="159"/>
      <c r="D88" s="160"/>
      <c r="E88" s="120"/>
      <c r="F88" s="115"/>
      <c r="G88" s="115"/>
      <c r="H88" s="159"/>
      <c r="I88" s="160"/>
      <c r="J88" s="160"/>
      <c r="K88" s="115"/>
      <c r="L88" s="130"/>
      <c r="M88" s="38"/>
    </row>
    <row r="89" spans="1:13" ht="13.2" customHeight="1" x14ac:dyDescent="0.25">
      <c r="A89" s="64"/>
      <c r="B89" s="115"/>
      <c r="C89" s="159"/>
      <c r="D89" s="160"/>
      <c r="E89" s="120"/>
      <c r="F89" s="115"/>
      <c r="G89" s="115"/>
      <c r="H89" s="159"/>
      <c r="I89" s="160"/>
      <c r="J89" s="160"/>
      <c r="K89" s="115"/>
      <c r="L89" s="130"/>
      <c r="M89" s="38"/>
    </row>
    <row r="90" spans="1:13" ht="13.2" customHeight="1" x14ac:dyDescent="0.25">
      <c r="A90" s="64"/>
      <c r="B90" s="115"/>
      <c r="C90" s="159"/>
      <c r="D90" s="160"/>
      <c r="E90" s="120"/>
      <c r="F90" s="115"/>
      <c r="G90" s="115"/>
      <c r="H90" s="159"/>
      <c r="I90" s="160"/>
      <c r="J90" s="160"/>
      <c r="K90" s="115"/>
      <c r="L90" s="130"/>
      <c r="M90" s="38"/>
    </row>
    <row r="91" spans="1:13" ht="13.2" customHeight="1" x14ac:dyDescent="0.25">
      <c r="A91" s="64"/>
      <c r="B91" s="115"/>
      <c r="C91" s="159"/>
      <c r="D91" s="160"/>
      <c r="E91" s="120"/>
      <c r="F91" s="115"/>
      <c r="G91" s="115"/>
      <c r="H91" s="159"/>
      <c r="I91" s="160"/>
      <c r="J91" s="160"/>
      <c r="K91" s="115"/>
      <c r="L91" s="130"/>
      <c r="M91" s="38"/>
    </row>
    <row r="92" spans="1:13" ht="13.2" customHeight="1" x14ac:dyDescent="0.25">
      <c r="A92" s="64"/>
      <c r="B92" s="115"/>
      <c r="C92" s="159"/>
      <c r="D92" s="160"/>
      <c r="E92" s="120"/>
      <c r="F92" s="115"/>
      <c r="G92" s="115"/>
      <c r="H92" s="159"/>
      <c r="I92" s="160"/>
      <c r="J92" s="160"/>
      <c r="K92" s="115"/>
      <c r="L92" s="130"/>
      <c r="M92" s="38"/>
    </row>
    <row r="93" spans="1:13" ht="13.2" customHeight="1" x14ac:dyDescent="0.25">
      <c r="A93" s="64"/>
      <c r="B93" s="115"/>
      <c r="C93" s="159"/>
      <c r="D93" s="160"/>
      <c r="E93" s="120"/>
      <c r="F93" s="115"/>
      <c r="G93" s="115"/>
      <c r="H93" s="159"/>
      <c r="I93" s="160"/>
      <c r="J93" s="160"/>
      <c r="K93" s="115"/>
      <c r="L93" s="130"/>
      <c r="M93" s="38"/>
    </row>
    <row r="94" spans="1:13" ht="13.2" customHeight="1" x14ac:dyDescent="0.25">
      <c r="A94" s="64"/>
      <c r="B94" s="115"/>
      <c r="C94" s="159"/>
      <c r="D94" s="160"/>
      <c r="E94" s="120"/>
      <c r="F94" s="115"/>
      <c r="G94" s="115"/>
      <c r="H94" s="159"/>
      <c r="I94" s="160"/>
      <c r="J94" s="160"/>
      <c r="K94" s="115"/>
      <c r="L94" s="130"/>
      <c r="M94" s="38"/>
    </row>
    <row r="95" spans="1:13" ht="13.2" customHeight="1" x14ac:dyDescent="0.25">
      <c r="A95" s="64"/>
      <c r="B95" s="115"/>
      <c r="C95" s="159"/>
      <c r="D95" s="160"/>
      <c r="E95" s="120"/>
      <c r="F95" s="115"/>
      <c r="G95" s="115"/>
      <c r="H95" s="159"/>
      <c r="I95" s="160"/>
      <c r="J95" s="160"/>
      <c r="K95" s="115"/>
      <c r="L95" s="130"/>
      <c r="M95" s="38"/>
    </row>
    <row r="96" spans="1:13" ht="13.2" customHeight="1" x14ac:dyDescent="0.25">
      <c r="A96" s="64"/>
      <c r="B96" s="115"/>
      <c r="C96" s="159"/>
      <c r="D96" s="160"/>
      <c r="E96" s="120"/>
      <c r="F96" s="115"/>
      <c r="G96" s="115"/>
      <c r="H96" s="159"/>
      <c r="I96" s="160"/>
      <c r="J96" s="160"/>
      <c r="K96" s="115"/>
      <c r="L96" s="130"/>
      <c r="M96" s="38"/>
    </row>
    <row r="97" spans="1:13" ht="13.2" customHeight="1" x14ac:dyDescent="0.25">
      <c r="A97" s="64"/>
      <c r="B97" s="115"/>
      <c r="C97" s="159"/>
      <c r="D97" s="160"/>
      <c r="E97" s="120"/>
      <c r="F97" s="115"/>
      <c r="G97" s="115"/>
      <c r="H97" s="159"/>
      <c r="I97" s="160"/>
      <c r="J97" s="160"/>
      <c r="K97" s="115"/>
      <c r="L97" s="130"/>
      <c r="M97" s="38"/>
    </row>
    <row r="98" spans="1:13" ht="13.2" customHeight="1" x14ac:dyDescent="0.25">
      <c r="A98" s="64"/>
      <c r="B98" s="115"/>
      <c r="C98" s="159"/>
      <c r="D98" s="160"/>
      <c r="E98" s="120"/>
      <c r="F98" s="115"/>
      <c r="G98" s="115"/>
      <c r="H98" s="159"/>
      <c r="I98" s="160"/>
      <c r="J98" s="160"/>
      <c r="K98" s="115"/>
      <c r="L98" s="130"/>
      <c r="M98" s="38"/>
    </row>
    <row r="99" spans="1:13" ht="13.2" customHeight="1" x14ac:dyDescent="0.25">
      <c r="A99" s="64"/>
      <c r="B99" s="115"/>
      <c r="C99" s="159"/>
      <c r="D99" s="160"/>
      <c r="E99" s="120"/>
      <c r="F99" s="115"/>
      <c r="G99" s="115"/>
      <c r="H99" s="159"/>
      <c r="I99" s="160"/>
      <c r="J99" s="160"/>
      <c r="K99" s="115"/>
      <c r="L99" s="130"/>
      <c r="M99" s="38"/>
    </row>
    <row r="100" spans="1:13" ht="13.2" customHeight="1" x14ac:dyDescent="0.25">
      <c r="A100" s="64"/>
      <c r="B100" s="115"/>
      <c r="C100" s="159"/>
      <c r="D100" s="160"/>
      <c r="E100" s="120"/>
      <c r="F100" s="115"/>
      <c r="G100" s="115"/>
      <c r="H100" s="159"/>
      <c r="I100" s="160"/>
      <c r="J100" s="160"/>
      <c r="K100" s="115"/>
      <c r="L100" s="130"/>
      <c r="M100" s="38"/>
    </row>
    <row r="101" spans="1:13" ht="13.2" customHeight="1" x14ac:dyDescent="0.25">
      <c r="A101" s="64"/>
      <c r="B101" s="115"/>
      <c r="C101" s="159"/>
      <c r="D101" s="160"/>
      <c r="E101" s="120"/>
      <c r="F101" s="115"/>
      <c r="G101" s="115"/>
      <c r="H101" s="159"/>
      <c r="I101" s="160"/>
      <c r="J101" s="160"/>
      <c r="K101" s="115"/>
      <c r="L101" s="130"/>
      <c r="M101" s="38"/>
    </row>
    <row r="102" spans="1:13" ht="13.2" customHeight="1" x14ac:dyDescent="0.25">
      <c r="A102" s="28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48">
        <f>SUM(L74:L101)</f>
        <v>123.44</v>
      </c>
    </row>
    <row r="103" spans="1:13" ht="9" customHeight="1" x14ac:dyDescent="0.25">
      <c r="A103" s="28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21"/>
    </row>
    <row r="104" spans="1:13" ht="13.2" customHeight="1" x14ac:dyDescent="0.25">
      <c r="A104" s="14" t="s">
        <v>42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62">
        <f>M102+M68</f>
        <v>269.84000000000003</v>
      </c>
    </row>
    <row r="105" spans="1:13" ht="13.2" customHeight="1" x14ac:dyDescent="0.25">
      <c r="A105" s="28" t="s">
        <v>48</v>
      </c>
      <c r="B105" s="7"/>
      <c r="C105" s="7"/>
      <c r="D105" s="7"/>
      <c r="E105" s="7"/>
      <c r="F105" s="7"/>
      <c r="G105" s="7"/>
      <c r="H105" s="161"/>
      <c r="I105" s="160"/>
      <c r="J105" s="162"/>
      <c r="K105" s="7"/>
      <c r="L105" s="7"/>
      <c r="M105" s="21"/>
    </row>
    <row r="106" spans="1:13" ht="13.2" customHeight="1" x14ac:dyDescent="0.25">
      <c r="A106" s="28" t="s">
        <v>79</v>
      </c>
      <c r="B106" s="7"/>
      <c r="C106" s="7"/>
      <c r="D106" s="7"/>
      <c r="E106" s="7"/>
      <c r="F106" s="7"/>
      <c r="G106" s="7"/>
      <c r="H106" s="161"/>
      <c r="I106" s="160"/>
      <c r="J106" s="162"/>
      <c r="K106" s="7"/>
      <c r="L106" s="7"/>
      <c r="M106" s="21"/>
    </row>
    <row r="107" spans="1:13" ht="13.2" customHeight="1" x14ac:dyDescent="0.25">
      <c r="A107" s="28" t="s">
        <v>43</v>
      </c>
      <c r="B107" s="7"/>
      <c r="C107" s="7"/>
      <c r="D107" s="7"/>
      <c r="E107" s="7"/>
      <c r="F107" s="7"/>
      <c r="G107" s="7"/>
      <c r="H107" s="163"/>
      <c r="I107" s="164"/>
      <c r="J107" s="165"/>
      <c r="K107" s="7"/>
      <c r="L107" s="7"/>
      <c r="M107" s="21"/>
    </row>
    <row r="108" spans="1:13" ht="13.2" customHeight="1" x14ac:dyDescent="0.25">
      <c r="A108" s="28"/>
      <c r="B108" s="7"/>
      <c r="C108" s="7"/>
      <c r="D108" s="7"/>
      <c r="E108" s="7"/>
      <c r="F108" s="7"/>
      <c r="G108" s="7"/>
      <c r="H108" s="147"/>
      <c r="I108" s="147"/>
      <c r="J108" s="147"/>
      <c r="K108" s="7"/>
      <c r="L108" s="7"/>
      <c r="M108" s="21"/>
    </row>
    <row r="109" spans="1:13" ht="13.2" customHeight="1" x14ac:dyDescent="0.25">
      <c r="A109" s="28"/>
      <c r="B109" s="7"/>
      <c r="C109" s="7"/>
      <c r="D109" s="148"/>
      <c r="E109" s="149"/>
      <c r="F109" s="7"/>
      <c r="G109" s="7"/>
      <c r="H109" s="147"/>
      <c r="I109" s="147"/>
      <c r="J109" s="147"/>
      <c r="K109" s="7"/>
      <c r="L109" s="7"/>
      <c r="M109" s="21"/>
    </row>
    <row r="110" spans="1:13" ht="13.2" customHeight="1" x14ac:dyDescent="0.25">
      <c r="A110" s="28" t="s">
        <v>90</v>
      </c>
      <c r="B110" s="7"/>
      <c r="C110" s="7"/>
      <c r="D110" s="150"/>
      <c r="E110" s="151"/>
      <c r="F110" s="7"/>
      <c r="G110" s="7"/>
      <c r="H110" s="7"/>
      <c r="I110" s="7"/>
      <c r="J110" s="7"/>
      <c r="K110" s="7"/>
      <c r="L110" s="7"/>
      <c r="M110" s="21"/>
    </row>
    <row r="111" spans="1:13" ht="13.2" customHeight="1" thickBot="1" x14ac:dyDescent="0.3">
      <c r="A111" s="166" t="s">
        <v>75</v>
      </c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8"/>
    </row>
  </sheetData>
  <sheetProtection password="E5EA" sheet="1" objects="1" scenarios="1" selectLockedCells="1"/>
  <mergeCells count="114">
    <mergeCell ref="J12:J15"/>
    <mergeCell ref="C13:D13"/>
    <mergeCell ref="C3:M3"/>
    <mergeCell ref="C7:D7"/>
    <mergeCell ref="H7:M7"/>
    <mergeCell ref="C9:M9"/>
    <mergeCell ref="C5:D5"/>
    <mergeCell ref="H5:J5"/>
    <mergeCell ref="C68:D68"/>
    <mergeCell ref="E68:H68"/>
    <mergeCell ref="I68:J68"/>
    <mergeCell ref="A55:M55"/>
    <mergeCell ref="C47:D47"/>
    <mergeCell ref="H47:J47"/>
    <mergeCell ref="H12:H15"/>
    <mergeCell ref="I12:I15"/>
    <mergeCell ref="C45:D45"/>
    <mergeCell ref="H45:J45"/>
    <mergeCell ref="C46:D46"/>
    <mergeCell ref="H46:J46"/>
    <mergeCell ref="H51:J51"/>
    <mergeCell ref="C48:D48"/>
    <mergeCell ref="C41:D41"/>
    <mergeCell ref="H41:J41"/>
    <mergeCell ref="C64:M64"/>
    <mergeCell ref="C58:M58"/>
    <mergeCell ref="C60:D60"/>
    <mergeCell ref="H60:J60"/>
    <mergeCell ref="C62:D62"/>
    <mergeCell ref="H62:M62"/>
    <mergeCell ref="C49:D49"/>
    <mergeCell ref="H48:J48"/>
    <mergeCell ref="C51:D51"/>
    <mergeCell ref="C35:D35"/>
    <mergeCell ref="H36:J36"/>
    <mergeCell ref="H37:J37"/>
    <mergeCell ref="H38:J38"/>
    <mergeCell ref="H39:J39"/>
    <mergeCell ref="H40:J40"/>
    <mergeCell ref="C50:D50"/>
    <mergeCell ref="H49:J49"/>
    <mergeCell ref="H50:J50"/>
    <mergeCell ref="C42:D42"/>
    <mergeCell ref="H42:J42"/>
    <mergeCell ref="C43:D43"/>
    <mergeCell ref="H43:J43"/>
    <mergeCell ref="C44:D44"/>
    <mergeCell ref="H44:J44"/>
    <mergeCell ref="C36:D36"/>
    <mergeCell ref="C37:D37"/>
    <mergeCell ref="C38:D38"/>
    <mergeCell ref="C39:D39"/>
    <mergeCell ref="C40:D40"/>
    <mergeCell ref="C76:D76"/>
    <mergeCell ref="H76:J76"/>
    <mergeCell ref="C77:D77"/>
    <mergeCell ref="H77:J77"/>
    <mergeCell ref="C96:D96"/>
    <mergeCell ref="H96:J96"/>
    <mergeCell ref="C73:D73"/>
    <mergeCell ref="C74:D74"/>
    <mergeCell ref="H74:J74"/>
    <mergeCell ref="C75:D75"/>
    <mergeCell ref="H75:J75"/>
    <mergeCell ref="C78:D78"/>
    <mergeCell ref="H78:J78"/>
    <mergeCell ref="C79:D79"/>
    <mergeCell ref="H79:J79"/>
    <mergeCell ref="C80:D80"/>
    <mergeCell ref="H80:J80"/>
    <mergeCell ref="C81:D81"/>
    <mergeCell ref="H81:J81"/>
    <mergeCell ref="C82:D82"/>
    <mergeCell ref="H82:J82"/>
    <mergeCell ref="C83:D83"/>
    <mergeCell ref="H83:J83"/>
    <mergeCell ref="C84:D84"/>
    <mergeCell ref="H107:J107"/>
    <mergeCell ref="A111:M111"/>
    <mergeCell ref="H105:J105"/>
    <mergeCell ref="C97:D97"/>
    <mergeCell ref="H97:J97"/>
    <mergeCell ref="C98:D98"/>
    <mergeCell ref="H98:J98"/>
    <mergeCell ref="C99:D99"/>
    <mergeCell ref="H99:J99"/>
    <mergeCell ref="C100:D100"/>
    <mergeCell ref="H100:J100"/>
    <mergeCell ref="H84:J84"/>
    <mergeCell ref="C85:D85"/>
    <mergeCell ref="H85:J85"/>
    <mergeCell ref="C86:D86"/>
    <mergeCell ref="H86:J86"/>
    <mergeCell ref="C87:D87"/>
    <mergeCell ref="H87:J87"/>
    <mergeCell ref="C88:D88"/>
    <mergeCell ref="H88:J88"/>
    <mergeCell ref="C94:D94"/>
    <mergeCell ref="H94:J94"/>
    <mergeCell ref="C95:D95"/>
    <mergeCell ref="H95:J95"/>
    <mergeCell ref="H106:J106"/>
    <mergeCell ref="C89:D89"/>
    <mergeCell ref="H89:J89"/>
    <mergeCell ref="C90:D90"/>
    <mergeCell ref="H90:J90"/>
    <mergeCell ref="C91:D91"/>
    <mergeCell ref="H91:J91"/>
    <mergeCell ref="C92:D92"/>
    <mergeCell ref="H92:J92"/>
    <mergeCell ref="C93:D93"/>
    <mergeCell ref="H93:J93"/>
    <mergeCell ref="C101:D101"/>
    <mergeCell ref="H101:J101"/>
  </mergeCells>
  <pageMargins left="0.70866141732283472" right="0.31496062992125984" top="0.74803149606299213" bottom="0.74803149606299213" header="0.31496062992125984" footer="0.31496062992125984"/>
  <pageSetup paperSize="9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workbookViewId="0">
      <selection activeCell="A12" sqref="A12"/>
    </sheetView>
  </sheetViews>
  <sheetFormatPr baseColWidth="10" defaultColWidth="10.3984375" defaultRowHeight="13.2" x14ac:dyDescent="0.25"/>
  <cols>
    <col min="1" max="1" width="9.69921875" style="1" customWidth="1"/>
    <col min="2" max="3" width="15" style="1" customWidth="1"/>
    <col min="4" max="4" width="21" style="1" customWidth="1"/>
    <col min="5" max="6" width="8" style="1" customWidth="1"/>
    <col min="7" max="7" width="10.19921875" style="1" customWidth="1"/>
    <col min="8" max="8" width="11.5" style="1" hidden="1" customWidth="1"/>
    <col min="9" max="9" width="11.5" style="1" customWidth="1"/>
    <col min="10" max="12" width="4" style="1" customWidth="1"/>
    <col min="13" max="13" width="11.09765625" style="1" hidden="1" customWidth="1"/>
    <col min="14" max="14" width="11.09765625" style="1" bestFit="1" customWidth="1"/>
    <col min="15" max="15" width="8.5" style="1" bestFit="1" customWidth="1"/>
    <col min="16" max="16" width="6.59765625" style="1" customWidth="1"/>
    <col min="17" max="16384" width="10.3984375" style="1"/>
  </cols>
  <sheetData>
    <row r="1" spans="1:15" s="13" customFormat="1" ht="13.2" customHeight="1" x14ac:dyDescent="0.25">
      <c r="A1" s="10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56" t="str">
        <f>'RK Inland mit Übernachtung'!$M$1</f>
        <v>V:20240104</v>
      </c>
    </row>
    <row r="2" spans="1:15" s="13" customFormat="1" ht="9" customHeight="1" x14ac:dyDescent="0.25">
      <c r="A2" s="14"/>
      <c r="O2" s="15"/>
    </row>
    <row r="3" spans="1:15" ht="13.2" customHeight="1" x14ac:dyDescent="0.25">
      <c r="A3" s="16" t="s">
        <v>0</v>
      </c>
      <c r="B3" s="177" t="s">
        <v>58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</row>
    <row r="4" spans="1:15" ht="9" customHeight="1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49"/>
    </row>
    <row r="5" spans="1:15" ht="13.2" customHeight="1" x14ac:dyDescent="0.25">
      <c r="A5" s="82" t="s">
        <v>47</v>
      </c>
      <c r="B5" s="177" t="s">
        <v>59</v>
      </c>
      <c r="C5" s="177"/>
      <c r="D5" s="84" t="s">
        <v>38</v>
      </c>
      <c r="E5" s="177">
        <v>101</v>
      </c>
      <c r="F5" s="177"/>
      <c r="G5" s="184" t="s">
        <v>39</v>
      </c>
      <c r="H5" s="184"/>
      <c r="I5" s="184"/>
      <c r="J5" s="177">
        <v>5</v>
      </c>
      <c r="K5" s="177"/>
      <c r="L5" s="177"/>
      <c r="M5" s="19"/>
      <c r="N5" s="84"/>
      <c r="O5" s="140"/>
    </row>
    <row r="6" spans="1:15" ht="9" customHeight="1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49"/>
    </row>
    <row r="7" spans="1:15" ht="13.2" customHeight="1" x14ac:dyDescent="0.25">
      <c r="A7" s="14" t="s">
        <v>5</v>
      </c>
      <c r="B7" s="13"/>
      <c r="C7" s="13"/>
      <c r="D7" s="13"/>
      <c r="E7" s="7"/>
      <c r="F7" s="7"/>
      <c r="G7" s="7"/>
      <c r="H7" s="7"/>
      <c r="I7" s="7"/>
      <c r="J7" s="20">
        <v>5.6</v>
      </c>
      <c r="K7" s="20">
        <v>11.2</v>
      </c>
      <c r="L7" s="20">
        <v>11.2</v>
      </c>
      <c r="M7" s="7"/>
      <c r="N7" s="7"/>
      <c r="O7" s="21"/>
    </row>
    <row r="8" spans="1:15" ht="13.2" customHeight="1" x14ac:dyDescent="0.25">
      <c r="A8" s="14"/>
      <c r="B8" s="117"/>
      <c r="C8" s="117"/>
      <c r="D8" s="117"/>
      <c r="E8" s="118"/>
      <c r="F8" s="23"/>
      <c r="G8" s="23"/>
      <c r="H8" s="7"/>
      <c r="I8" s="7"/>
      <c r="J8" s="186" t="s">
        <v>31</v>
      </c>
      <c r="K8" s="186" t="s">
        <v>32</v>
      </c>
      <c r="L8" s="186" t="s">
        <v>33</v>
      </c>
      <c r="M8" s="7"/>
      <c r="N8" s="23"/>
      <c r="O8" s="21"/>
    </row>
    <row r="9" spans="1:15" ht="13.2" customHeight="1" x14ac:dyDescent="0.25">
      <c r="A9" s="24" t="s">
        <v>6</v>
      </c>
      <c r="B9" s="126" t="s">
        <v>73</v>
      </c>
      <c r="C9" s="126" t="s">
        <v>71</v>
      </c>
      <c r="D9" s="126" t="s">
        <v>72</v>
      </c>
      <c r="E9" s="175" t="s">
        <v>7</v>
      </c>
      <c r="F9" s="176"/>
      <c r="G9" s="25"/>
      <c r="H9" s="26"/>
      <c r="I9" s="26" t="s">
        <v>8</v>
      </c>
      <c r="J9" s="186"/>
      <c r="K9" s="186"/>
      <c r="L9" s="186"/>
      <c r="M9" s="27" t="s">
        <v>8</v>
      </c>
      <c r="N9" s="27" t="s">
        <v>8</v>
      </c>
      <c r="O9" s="21"/>
    </row>
    <row r="10" spans="1:15" ht="13.2" customHeight="1" x14ac:dyDescent="0.25">
      <c r="A10" s="28"/>
      <c r="B10" s="118"/>
      <c r="C10" s="118"/>
      <c r="D10" s="118"/>
      <c r="E10" s="29" t="s">
        <v>9</v>
      </c>
      <c r="F10" s="124" t="s">
        <v>10</v>
      </c>
      <c r="G10" s="29" t="s">
        <v>11</v>
      </c>
      <c r="H10" s="26"/>
      <c r="I10" s="26" t="s">
        <v>12</v>
      </c>
      <c r="J10" s="186"/>
      <c r="K10" s="186"/>
      <c r="L10" s="186"/>
      <c r="M10" s="27" t="s">
        <v>30</v>
      </c>
      <c r="N10" s="27" t="s">
        <v>30</v>
      </c>
      <c r="O10" s="21"/>
    </row>
    <row r="11" spans="1:15" s="54" customFormat="1" ht="13.2" customHeight="1" x14ac:dyDescent="0.25">
      <c r="A11" s="24"/>
      <c r="B11" s="126"/>
      <c r="C11" s="51"/>
      <c r="D11" s="51"/>
      <c r="E11" s="29" t="s">
        <v>13</v>
      </c>
      <c r="F11" s="124" t="s">
        <v>14</v>
      </c>
      <c r="G11" s="50"/>
      <c r="H11" s="51"/>
      <c r="I11" s="52"/>
      <c r="J11" s="187"/>
      <c r="K11" s="187"/>
      <c r="L11" s="187"/>
      <c r="M11" s="53"/>
      <c r="N11" s="53"/>
      <c r="O11" s="125"/>
    </row>
    <row r="12" spans="1:15" ht="13.2" customHeight="1" x14ac:dyDescent="0.25">
      <c r="A12" s="63">
        <v>36526</v>
      </c>
      <c r="B12" s="119" t="s">
        <v>83</v>
      </c>
      <c r="C12" s="119" t="s">
        <v>84</v>
      </c>
      <c r="D12" s="119" t="s">
        <v>85</v>
      </c>
      <c r="E12" s="31">
        <v>0.29166666666666669</v>
      </c>
      <c r="F12" s="32">
        <v>0.62847222222222221</v>
      </c>
      <c r="G12" s="33">
        <f>IF(AND(ISNUMBER(E12),ISNUMBER(F12)),MAX(ROUND(IF(F12&lt;E12,MOD(F12-E12,1),F12-E12)*24,2),0),0)</f>
        <v>8.08</v>
      </c>
      <c r="H12" s="77">
        <f>IF(G12 &gt;8,14,0)</f>
        <v>14</v>
      </c>
      <c r="I12" s="73">
        <f>IF(H12&gt;8,14,0)</f>
        <v>14</v>
      </c>
      <c r="J12" s="35"/>
      <c r="K12" s="35"/>
      <c r="L12" s="35">
        <v>1</v>
      </c>
      <c r="M12" s="36">
        <f>(I12-(J12*J$7)-(K12*K$7)-(L12*L$7))</f>
        <v>2.8000000000000007</v>
      </c>
      <c r="N12" s="37">
        <f>IF(M12 &lt;0,0,M12)</f>
        <v>2.8000000000000007</v>
      </c>
      <c r="O12" s="38"/>
    </row>
    <row r="13" spans="1:15" ht="13.2" customHeight="1" x14ac:dyDescent="0.25">
      <c r="A13" s="63">
        <v>36527</v>
      </c>
      <c r="B13" s="119" t="s">
        <v>83</v>
      </c>
      <c r="C13" s="119" t="s">
        <v>84</v>
      </c>
      <c r="D13" s="119" t="s">
        <v>85</v>
      </c>
      <c r="E13" s="31">
        <v>0.33333333333333298</v>
      </c>
      <c r="F13" s="32">
        <v>0.875</v>
      </c>
      <c r="G13" s="33">
        <f t="shared" ref="G13:G35" si="0">IF(AND(ISNUMBER(E13),ISNUMBER(F13)),MAX(ROUND(IF(F13&lt;E13,MOD(F13-E13,1),F13-E13)*24,2),0),0)</f>
        <v>13</v>
      </c>
      <c r="H13" s="73">
        <f t="shared" ref="H13:H35" si="1">IF(G13 &gt;8,14,0)</f>
        <v>14</v>
      </c>
      <c r="I13" s="37">
        <f t="shared" ref="I13:I35" si="2">IF(H13&gt;8,14,0)</f>
        <v>14</v>
      </c>
      <c r="J13" s="35">
        <v>1</v>
      </c>
      <c r="K13" s="35"/>
      <c r="L13" s="35"/>
      <c r="M13" s="36">
        <f t="shared" ref="M13:M35" si="3">(I13-(J13*J$7)-(K13*K$7)-(L13*L$7))</f>
        <v>8.4</v>
      </c>
      <c r="N13" s="37">
        <f t="shared" ref="N13:N35" si="4">IF(M13 &lt;0,0,M13)</f>
        <v>8.4</v>
      </c>
      <c r="O13" s="38"/>
    </row>
    <row r="14" spans="1:15" ht="13.2" customHeight="1" x14ac:dyDescent="0.25">
      <c r="A14" s="63"/>
      <c r="B14" s="119"/>
      <c r="C14" s="119"/>
      <c r="D14" s="119"/>
      <c r="E14" s="31"/>
      <c r="F14" s="32"/>
      <c r="G14" s="33">
        <f t="shared" si="0"/>
        <v>0</v>
      </c>
      <c r="H14" s="73">
        <f t="shared" si="1"/>
        <v>0</v>
      </c>
      <c r="I14" s="37">
        <f t="shared" si="2"/>
        <v>0</v>
      </c>
      <c r="J14" s="35"/>
      <c r="K14" s="35"/>
      <c r="L14" s="35"/>
      <c r="M14" s="36">
        <f t="shared" si="3"/>
        <v>0</v>
      </c>
      <c r="N14" s="37">
        <f t="shared" si="4"/>
        <v>0</v>
      </c>
      <c r="O14" s="38"/>
    </row>
    <row r="15" spans="1:15" ht="13.2" customHeight="1" x14ac:dyDescent="0.25">
      <c r="A15" s="63"/>
      <c r="B15" s="119"/>
      <c r="C15" s="119"/>
      <c r="D15" s="119"/>
      <c r="E15" s="31"/>
      <c r="F15" s="32"/>
      <c r="G15" s="33">
        <f t="shared" si="0"/>
        <v>0</v>
      </c>
      <c r="H15" s="73">
        <f t="shared" si="1"/>
        <v>0</v>
      </c>
      <c r="I15" s="37">
        <f t="shared" si="2"/>
        <v>0</v>
      </c>
      <c r="J15" s="35"/>
      <c r="K15" s="35"/>
      <c r="L15" s="35"/>
      <c r="M15" s="36">
        <f t="shared" si="3"/>
        <v>0</v>
      </c>
      <c r="N15" s="37">
        <f t="shared" si="4"/>
        <v>0</v>
      </c>
      <c r="O15" s="38"/>
    </row>
    <row r="16" spans="1:15" ht="13.2" customHeight="1" x14ac:dyDescent="0.25">
      <c r="A16" s="63"/>
      <c r="B16" s="119"/>
      <c r="C16" s="119"/>
      <c r="D16" s="119"/>
      <c r="E16" s="31"/>
      <c r="F16" s="32"/>
      <c r="G16" s="33">
        <f t="shared" si="0"/>
        <v>0</v>
      </c>
      <c r="H16" s="73">
        <f t="shared" si="1"/>
        <v>0</v>
      </c>
      <c r="I16" s="37">
        <f t="shared" si="2"/>
        <v>0</v>
      </c>
      <c r="J16" s="35"/>
      <c r="K16" s="35"/>
      <c r="L16" s="35"/>
      <c r="M16" s="36">
        <f t="shared" si="3"/>
        <v>0</v>
      </c>
      <c r="N16" s="37">
        <f t="shared" si="4"/>
        <v>0</v>
      </c>
      <c r="O16" s="38"/>
    </row>
    <row r="17" spans="1:15" ht="13.2" customHeight="1" x14ac:dyDescent="0.25">
      <c r="A17" s="63"/>
      <c r="B17" s="119"/>
      <c r="C17" s="119"/>
      <c r="D17" s="119"/>
      <c r="E17" s="31"/>
      <c r="F17" s="32"/>
      <c r="G17" s="33">
        <f t="shared" si="0"/>
        <v>0</v>
      </c>
      <c r="H17" s="73">
        <f t="shared" si="1"/>
        <v>0</v>
      </c>
      <c r="I17" s="37">
        <f t="shared" si="2"/>
        <v>0</v>
      </c>
      <c r="J17" s="35"/>
      <c r="K17" s="35"/>
      <c r="L17" s="35"/>
      <c r="M17" s="36">
        <f t="shared" si="3"/>
        <v>0</v>
      </c>
      <c r="N17" s="37">
        <f t="shared" si="4"/>
        <v>0</v>
      </c>
      <c r="O17" s="38"/>
    </row>
    <row r="18" spans="1:15" ht="13.2" customHeight="1" x14ac:dyDescent="0.25">
      <c r="A18" s="63"/>
      <c r="B18" s="119"/>
      <c r="C18" s="119"/>
      <c r="D18" s="119"/>
      <c r="E18" s="31"/>
      <c r="F18" s="32"/>
      <c r="G18" s="33">
        <f t="shared" si="0"/>
        <v>0</v>
      </c>
      <c r="H18" s="73">
        <f t="shared" si="1"/>
        <v>0</v>
      </c>
      <c r="I18" s="37">
        <f t="shared" si="2"/>
        <v>0</v>
      </c>
      <c r="J18" s="35"/>
      <c r="K18" s="35"/>
      <c r="L18" s="35"/>
      <c r="M18" s="36">
        <f t="shared" si="3"/>
        <v>0</v>
      </c>
      <c r="N18" s="37">
        <f t="shared" si="4"/>
        <v>0</v>
      </c>
      <c r="O18" s="38"/>
    </row>
    <row r="19" spans="1:15" ht="13.2" customHeight="1" x14ac:dyDescent="0.25">
      <c r="A19" s="63"/>
      <c r="B19" s="119"/>
      <c r="C19" s="119"/>
      <c r="D19" s="119"/>
      <c r="E19" s="31"/>
      <c r="F19" s="32"/>
      <c r="G19" s="33">
        <f t="shared" si="0"/>
        <v>0</v>
      </c>
      <c r="H19" s="73">
        <f t="shared" si="1"/>
        <v>0</v>
      </c>
      <c r="I19" s="37">
        <f t="shared" si="2"/>
        <v>0</v>
      </c>
      <c r="J19" s="35"/>
      <c r="K19" s="35"/>
      <c r="L19" s="35"/>
      <c r="M19" s="36">
        <f t="shared" si="3"/>
        <v>0</v>
      </c>
      <c r="N19" s="37">
        <f t="shared" si="4"/>
        <v>0</v>
      </c>
      <c r="O19" s="38"/>
    </row>
    <row r="20" spans="1:15" ht="13.2" customHeight="1" x14ac:dyDescent="0.25">
      <c r="A20" s="63"/>
      <c r="B20" s="119"/>
      <c r="C20" s="119"/>
      <c r="D20" s="119"/>
      <c r="E20" s="31"/>
      <c r="F20" s="32"/>
      <c r="G20" s="33">
        <f t="shared" si="0"/>
        <v>0</v>
      </c>
      <c r="H20" s="73">
        <f t="shared" si="1"/>
        <v>0</v>
      </c>
      <c r="I20" s="37">
        <f t="shared" si="2"/>
        <v>0</v>
      </c>
      <c r="J20" s="35"/>
      <c r="K20" s="35"/>
      <c r="L20" s="35"/>
      <c r="M20" s="36">
        <f t="shared" si="3"/>
        <v>0</v>
      </c>
      <c r="N20" s="37">
        <f t="shared" si="4"/>
        <v>0</v>
      </c>
      <c r="O20" s="38"/>
    </row>
    <row r="21" spans="1:15" ht="13.2" customHeight="1" x14ac:dyDescent="0.25">
      <c r="A21" s="63"/>
      <c r="B21" s="119"/>
      <c r="C21" s="119"/>
      <c r="D21" s="119"/>
      <c r="E21" s="31"/>
      <c r="F21" s="32"/>
      <c r="G21" s="33">
        <f t="shared" si="0"/>
        <v>0</v>
      </c>
      <c r="H21" s="73">
        <f t="shared" si="1"/>
        <v>0</v>
      </c>
      <c r="I21" s="37">
        <f t="shared" si="2"/>
        <v>0</v>
      </c>
      <c r="J21" s="35"/>
      <c r="K21" s="35"/>
      <c r="L21" s="35"/>
      <c r="M21" s="36">
        <f t="shared" si="3"/>
        <v>0</v>
      </c>
      <c r="N21" s="37">
        <f t="shared" si="4"/>
        <v>0</v>
      </c>
      <c r="O21" s="38"/>
    </row>
    <row r="22" spans="1:15" ht="13.2" customHeight="1" x14ac:dyDescent="0.25">
      <c r="A22" s="63"/>
      <c r="B22" s="119"/>
      <c r="C22" s="119"/>
      <c r="D22" s="119"/>
      <c r="E22" s="31"/>
      <c r="F22" s="32"/>
      <c r="G22" s="33">
        <f t="shared" si="0"/>
        <v>0</v>
      </c>
      <c r="H22" s="73">
        <f t="shared" si="1"/>
        <v>0</v>
      </c>
      <c r="I22" s="37">
        <f t="shared" si="2"/>
        <v>0</v>
      </c>
      <c r="J22" s="35"/>
      <c r="K22" s="35"/>
      <c r="L22" s="35"/>
      <c r="M22" s="36">
        <f t="shared" si="3"/>
        <v>0</v>
      </c>
      <c r="N22" s="37">
        <f t="shared" si="4"/>
        <v>0</v>
      </c>
      <c r="O22" s="38"/>
    </row>
    <row r="23" spans="1:15" ht="13.2" customHeight="1" x14ac:dyDescent="0.25">
      <c r="A23" s="63"/>
      <c r="B23" s="119"/>
      <c r="C23" s="119"/>
      <c r="D23" s="119"/>
      <c r="E23" s="31"/>
      <c r="F23" s="32"/>
      <c r="G23" s="33">
        <f t="shared" si="0"/>
        <v>0</v>
      </c>
      <c r="H23" s="73">
        <f t="shared" si="1"/>
        <v>0</v>
      </c>
      <c r="I23" s="37">
        <f t="shared" si="2"/>
        <v>0</v>
      </c>
      <c r="J23" s="35"/>
      <c r="K23" s="35"/>
      <c r="L23" s="35"/>
      <c r="M23" s="36">
        <f t="shared" si="3"/>
        <v>0</v>
      </c>
      <c r="N23" s="37">
        <f t="shared" si="4"/>
        <v>0</v>
      </c>
      <c r="O23" s="38"/>
    </row>
    <row r="24" spans="1:15" ht="13.2" customHeight="1" x14ac:dyDescent="0.25">
      <c r="A24" s="63"/>
      <c r="B24" s="119"/>
      <c r="C24" s="119"/>
      <c r="D24" s="119"/>
      <c r="E24" s="31"/>
      <c r="F24" s="32"/>
      <c r="G24" s="33">
        <f t="shared" si="0"/>
        <v>0</v>
      </c>
      <c r="H24" s="73">
        <f t="shared" si="1"/>
        <v>0</v>
      </c>
      <c r="I24" s="37">
        <f t="shared" si="2"/>
        <v>0</v>
      </c>
      <c r="J24" s="35"/>
      <c r="K24" s="35"/>
      <c r="L24" s="35"/>
      <c r="M24" s="36">
        <f t="shared" si="3"/>
        <v>0</v>
      </c>
      <c r="N24" s="37">
        <f t="shared" si="4"/>
        <v>0</v>
      </c>
      <c r="O24" s="38"/>
    </row>
    <row r="25" spans="1:15" ht="13.2" customHeight="1" x14ac:dyDescent="0.25">
      <c r="A25" s="63"/>
      <c r="B25" s="119"/>
      <c r="C25" s="119"/>
      <c r="D25" s="119"/>
      <c r="E25" s="31"/>
      <c r="F25" s="32"/>
      <c r="G25" s="33">
        <f t="shared" si="0"/>
        <v>0</v>
      </c>
      <c r="H25" s="73">
        <f t="shared" si="1"/>
        <v>0</v>
      </c>
      <c r="I25" s="37">
        <f t="shared" si="2"/>
        <v>0</v>
      </c>
      <c r="J25" s="35"/>
      <c r="K25" s="35"/>
      <c r="L25" s="35"/>
      <c r="M25" s="36">
        <f t="shared" si="3"/>
        <v>0</v>
      </c>
      <c r="N25" s="37">
        <f t="shared" si="4"/>
        <v>0</v>
      </c>
      <c r="O25" s="38"/>
    </row>
    <row r="26" spans="1:15" ht="13.2" customHeight="1" x14ac:dyDescent="0.25">
      <c r="A26" s="63"/>
      <c r="B26" s="119"/>
      <c r="C26" s="119"/>
      <c r="D26" s="119"/>
      <c r="E26" s="31"/>
      <c r="F26" s="32"/>
      <c r="G26" s="33">
        <f t="shared" si="0"/>
        <v>0</v>
      </c>
      <c r="H26" s="73">
        <f t="shared" si="1"/>
        <v>0</v>
      </c>
      <c r="I26" s="37">
        <f t="shared" si="2"/>
        <v>0</v>
      </c>
      <c r="J26" s="35"/>
      <c r="K26" s="35"/>
      <c r="L26" s="35"/>
      <c r="M26" s="36">
        <f t="shared" si="3"/>
        <v>0</v>
      </c>
      <c r="N26" s="37">
        <f t="shared" si="4"/>
        <v>0</v>
      </c>
      <c r="O26" s="38"/>
    </row>
    <row r="27" spans="1:15" ht="13.2" customHeight="1" x14ac:dyDescent="0.25">
      <c r="A27" s="63"/>
      <c r="B27" s="119"/>
      <c r="C27" s="119"/>
      <c r="D27" s="119"/>
      <c r="E27" s="31"/>
      <c r="F27" s="32"/>
      <c r="G27" s="33">
        <f t="shared" si="0"/>
        <v>0</v>
      </c>
      <c r="H27" s="73">
        <f t="shared" si="1"/>
        <v>0</v>
      </c>
      <c r="I27" s="37">
        <f t="shared" si="2"/>
        <v>0</v>
      </c>
      <c r="J27" s="35"/>
      <c r="K27" s="35"/>
      <c r="L27" s="35"/>
      <c r="M27" s="36">
        <f t="shared" si="3"/>
        <v>0</v>
      </c>
      <c r="N27" s="37">
        <f t="shared" si="4"/>
        <v>0</v>
      </c>
      <c r="O27" s="38"/>
    </row>
    <row r="28" spans="1:15" ht="13.2" customHeight="1" x14ac:dyDescent="0.25">
      <c r="A28" s="63"/>
      <c r="B28" s="119"/>
      <c r="C28" s="119"/>
      <c r="D28" s="119"/>
      <c r="E28" s="31"/>
      <c r="F28" s="32"/>
      <c r="G28" s="33">
        <f t="shared" si="0"/>
        <v>0</v>
      </c>
      <c r="H28" s="73">
        <f t="shared" si="1"/>
        <v>0</v>
      </c>
      <c r="I28" s="37">
        <f t="shared" si="2"/>
        <v>0</v>
      </c>
      <c r="J28" s="35"/>
      <c r="K28" s="35"/>
      <c r="L28" s="35"/>
      <c r="M28" s="36">
        <f t="shared" si="3"/>
        <v>0</v>
      </c>
      <c r="N28" s="37">
        <f t="shared" si="4"/>
        <v>0</v>
      </c>
      <c r="O28" s="38"/>
    </row>
    <row r="29" spans="1:15" ht="13.2" customHeight="1" x14ac:dyDescent="0.25">
      <c r="A29" s="63"/>
      <c r="B29" s="119"/>
      <c r="C29" s="119"/>
      <c r="D29" s="119"/>
      <c r="E29" s="31"/>
      <c r="F29" s="32"/>
      <c r="G29" s="33">
        <f t="shared" si="0"/>
        <v>0</v>
      </c>
      <c r="H29" s="73">
        <f t="shared" si="1"/>
        <v>0</v>
      </c>
      <c r="I29" s="37">
        <f t="shared" si="2"/>
        <v>0</v>
      </c>
      <c r="J29" s="35"/>
      <c r="K29" s="35"/>
      <c r="L29" s="35"/>
      <c r="M29" s="36">
        <f t="shared" si="3"/>
        <v>0</v>
      </c>
      <c r="N29" s="37">
        <f t="shared" si="4"/>
        <v>0</v>
      </c>
      <c r="O29" s="38"/>
    </row>
    <row r="30" spans="1:15" ht="13.2" customHeight="1" x14ac:dyDescent="0.25">
      <c r="A30" s="63"/>
      <c r="B30" s="119"/>
      <c r="C30" s="119"/>
      <c r="D30" s="119"/>
      <c r="E30" s="31"/>
      <c r="F30" s="32"/>
      <c r="G30" s="33">
        <f t="shared" si="0"/>
        <v>0</v>
      </c>
      <c r="H30" s="73">
        <f t="shared" si="1"/>
        <v>0</v>
      </c>
      <c r="I30" s="37">
        <f t="shared" si="2"/>
        <v>0</v>
      </c>
      <c r="J30" s="35"/>
      <c r="K30" s="35"/>
      <c r="L30" s="35"/>
      <c r="M30" s="36">
        <f t="shared" si="3"/>
        <v>0</v>
      </c>
      <c r="N30" s="37">
        <f t="shared" si="4"/>
        <v>0</v>
      </c>
      <c r="O30" s="38"/>
    </row>
    <row r="31" spans="1:15" ht="13.2" customHeight="1" x14ac:dyDescent="0.25">
      <c r="A31" s="63"/>
      <c r="B31" s="119"/>
      <c r="C31" s="119"/>
      <c r="D31" s="119"/>
      <c r="E31" s="31"/>
      <c r="F31" s="32"/>
      <c r="G31" s="33">
        <f t="shared" si="0"/>
        <v>0</v>
      </c>
      <c r="H31" s="73">
        <f t="shared" si="1"/>
        <v>0</v>
      </c>
      <c r="I31" s="37">
        <f t="shared" si="2"/>
        <v>0</v>
      </c>
      <c r="J31" s="35"/>
      <c r="K31" s="35"/>
      <c r="L31" s="35"/>
      <c r="M31" s="36">
        <f t="shared" si="3"/>
        <v>0</v>
      </c>
      <c r="N31" s="37">
        <f t="shared" si="4"/>
        <v>0</v>
      </c>
      <c r="O31" s="38"/>
    </row>
    <row r="32" spans="1:15" ht="13.2" customHeight="1" x14ac:dyDescent="0.25">
      <c r="A32" s="63"/>
      <c r="B32" s="119"/>
      <c r="C32" s="119"/>
      <c r="D32" s="119"/>
      <c r="E32" s="31"/>
      <c r="F32" s="32"/>
      <c r="G32" s="33">
        <f t="shared" si="0"/>
        <v>0</v>
      </c>
      <c r="H32" s="73">
        <f t="shared" si="1"/>
        <v>0</v>
      </c>
      <c r="I32" s="37">
        <f t="shared" si="2"/>
        <v>0</v>
      </c>
      <c r="J32" s="35"/>
      <c r="K32" s="35"/>
      <c r="L32" s="35"/>
      <c r="M32" s="36">
        <f t="shared" si="3"/>
        <v>0</v>
      </c>
      <c r="N32" s="37">
        <f t="shared" si="4"/>
        <v>0</v>
      </c>
      <c r="O32" s="38"/>
    </row>
    <row r="33" spans="1:15" ht="13.2" customHeight="1" x14ac:dyDescent="0.25">
      <c r="A33" s="63"/>
      <c r="B33" s="119"/>
      <c r="C33" s="119"/>
      <c r="D33" s="119"/>
      <c r="E33" s="31"/>
      <c r="F33" s="32"/>
      <c r="G33" s="33">
        <f t="shared" si="0"/>
        <v>0</v>
      </c>
      <c r="H33" s="73">
        <f t="shared" si="1"/>
        <v>0</v>
      </c>
      <c r="I33" s="37">
        <f t="shared" si="2"/>
        <v>0</v>
      </c>
      <c r="J33" s="35"/>
      <c r="K33" s="35"/>
      <c r="L33" s="35"/>
      <c r="M33" s="36">
        <f t="shared" si="3"/>
        <v>0</v>
      </c>
      <c r="N33" s="37">
        <f t="shared" si="4"/>
        <v>0</v>
      </c>
      <c r="O33" s="38"/>
    </row>
    <row r="34" spans="1:15" ht="13.2" customHeight="1" x14ac:dyDescent="0.25">
      <c r="A34" s="63"/>
      <c r="B34" s="119"/>
      <c r="C34" s="119"/>
      <c r="D34" s="119"/>
      <c r="E34" s="31"/>
      <c r="F34" s="32"/>
      <c r="G34" s="33">
        <f t="shared" si="0"/>
        <v>0</v>
      </c>
      <c r="H34" s="73">
        <f t="shared" si="1"/>
        <v>0</v>
      </c>
      <c r="I34" s="37">
        <f t="shared" si="2"/>
        <v>0</v>
      </c>
      <c r="J34" s="35"/>
      <c r="K34" s="35"/>
      <c r="L34" s="35"/>
      <c r="M34" s="36">
        <f t="shared" si="3"/>
        <v>0</v>
      </c>
      <c r="N34" s="37">
        <f t="shared" si="4"/>
        <v>0</v>
      </c>
      <c r="O34" s="38"/>
    </row>
    <row r="35" spans="1:15" ht="13.2" customHeight="1" x14ac:dyDescent="0.25">
      <c r="A35" s="63"/>
      <c r="B35" s="119"/>
      <c r="C35" s="119"/>
      <c r="D35" s="119"/>
      <c r="E35" s="31"/>
      <c r="F35" s="32"/>
      <c r="G35" s="33">
        <f t="shared" si="0"/>
        <v>0</v>
      </c>
      <c r="H35" s="73">
        <f t="shared" si="1"/>
        <v>0</v>
      </c>
      <c r="I35" s="37">
        <f t="shared" si="2"/>
        <v>0</v>
      </c>
      <c r="J35" s="35"/>
      <c r="K35" s="35"/>
      <c r="L35" s="35"/>
      <c r="M35" s="36">
        <f t="shared" si="3"/>
        <v>0</v>
      </c>
      <c r="N35" s="37">
        <f t="shared" si="4"/>
        <v>0</v>
      </c>
      <c r="O35" s="38"/>
    </row>
    <row r="36" spans="1:15" ht="13.2" customHeight="1" x14ac:dyDescent="0.25">
      <c r="A36" s="142" t="s">
        <v>89</v>
      </c>
      <c r="B36" s="143"/>
      <c r="C36" s="143"/>
      <c r="D36" s="143"/>
      <c r="E36" s="41"/>
      <c r="F36" s="144"/>
      <c r="G36" s="42"/>
      <c r="H36" s="138"/>
      <c r="I36" s="138"/>
      <c r="J36" s="145"/>
      <c r="K36" s="145"/>
      <c r="L36" s="145"/>
      <c r="M36" s="121"/>
      <c r="N36" s="138"/>
      <c r="O36" s="141">
        <f>SUM(N12:N35)</f>
        <v>11.200000000000001</v>
      </c>
    </row>
    <row r="37" spans="1:15" ht="13.2" customHeight="1" x14ac:dyDescent="0.25">
      <c r="A37" s="146"/>
      <c r="B37" s="143"/>
      <c r="C37" s="143"/>
      <c r="D37" s="143"/>
      <c r="E37" s="41"/>
      <c r="F37" s="144"/>
      <c r="G37" s="42"/>
      <c r="H37" s="138"/>
      <c r="I37" s="138"/>
      <c r="J37" s="145"/>
      <c r="K37" s="145"/>
      <c r="L37" s="145"/>
      <c r="M37" s="121"/>
      <c r="N37" s="138"/>
      <c r="O37" s="38"/>
    </row>
    <row r="38" spans="1:15" ht="13.2" customHeight="1" thickBot="1" x14ac:dyDescent="0.3">
      <c r="A38" s="188" t="s">
        <v>74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39"/>
    </row>
    <row r="39" spans="1:15" s="13" customFormat="1" ht="13.2" customHeight="1" x14ac:dyDescent="0.25">
      <c r="A39" s="10" t="s">
        <v>50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s="13" customFormat="1" ht="9" customHeight="1" x14ac:dyDescent="0.25">
      <c r="A40" s="14"/>
      <c r="O40" s="15"/>
    </row>
    <row r="41" spans="1:15" ht="13.2" customHeight="1" x14ac:dyDescent="0.25">
      <c r="A41" s="16" t="s">
        <v>0</v>
      </c>
      <c r="B41" s="171" t="str">
        <f>B3</f>
        <v>Muster GmbH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2"/>
    </row>
    <row r="42" spans="1:15" ht="9" customHeight="1" x14ac:dyDescent="0.25">
      <c r="A42" s="1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49"/>
    </row>
    <row r="43" spans="1:15" ht="13.2" customHeight="1" x14ac:dyDescent="0.25">
      <c r="A43" s="82" t="s">
        <v>47</v>
      </c>
      <c r="B43" s="171" t="str">
        <f>B5</f>
        <v>Gabi Glücklich</v>
      </c>
      <c r="C43" s="171"/>
      <c r="D43" s="84" t="s">
        <v>38</v>
      </c>
      <c r="E43" s="171">
        <f>IF(E5=0," ",E5)</f>
        <v>101</v>
      </c>
      <c r="F43" s="171"/>
      <c r="G43" s="184" t="s">
        <v>39</v>
      </c>
      <c r="H43" s="184"/>
      <c r="I43" s="184"/>
      <c r="J43" s="171">
        <f>IF(J5=0," ",J5)</f>
        <v>5</v>
      </c>
      <c r="K43" s="171"/>
      <c r="L43" s="171"/>
      <c r="M43" s="19"/>
      <c r="N43" s="84"/>
      <c r="O43" s="140"/>
    </row>
    <row r="44" spans="1:15" ht="9" customHeight="1" x14ac:dyDescent="0.25">
      <c r="A44" s="5"/>
      <c r="B44" s="2"/>
      <c r="C44" s="2"/>
      <c r="D44" s="2"/>
      <c r="E44" s="8"/>
      <c r="F44" s="2"/>
      <c r="G44" s="2"/>
      <c r="H44" s="2"/>
      <c r="I44" s="2"/>
      <c r="J44" s="2"/>
      <c r="K44" s="2"/>
      <c r="L44" s="2"/>
      <c r="M44" s="2"/>
      <c r="N44" s="2"/>
      <c r="O44" s="6"/>
    </row>
    <row r="45" spans="1:15" ht="13.2" customHeight="1" x14ac:dyDescent="0.25">
      <c r="A45" s="14" t="s">
        <v>56</v>
      </c>
      <c r="B45" s="13"/>
      <c r="C45" s="13"/>
      <c r="D45" s="13"/>
      <c r="E45" s="7"/>
      <c r="F45" s="7"/>
      <c r="G45" s="7"/>
      <c r="H45" s="7"/>
      <c r="I45" s="7"/>
      <c r="J45" s="7"/>
      <c r="K45" s="7"/>
      <c r="L45" s="7"/>
      <c r="M45" s="7"/>
      <c r="N45" s="7"/>
      <c r="O45" s="47"/>
    </row>
    <row r="46" spans="1:15" ht="9" customHeight="1" x14ac:dyDescent="0.25">
      <c r="A46" s="14"/>
      <c r="B46" s="13"/>
      <c r="C46" s="13"/>
      <c r="D46" s="13"/>
      <c r="E46" s="7"/>
      <c r="F46" s="7"/>
      <c r="G46" s="7"/>
      <c r="H46" s="7"/>
      <c r="I46" s="7"/>
      <c r="J46" s="7"/>
      <c r="K46" s="7"/>
      <c r="L46" s="7"/>
      <c r="M46" s="7"/>
      <c r="N46" s="7"/>
      <c r="O46" s="47"/>
    </row>
    <row r="47" spans="1:15" s="55" customFormat="1" ht="13.95" customHeight="1" x14ac:dyDescent="0.25">
      <c r="A47" s="68" t="s">
        <v>6</v>
      </c>
      <c r="B47" s="169" t="s">
        <v>49</v>
      </c>
      <c r="C47" s="183"/>
      <c r="D47" s="183"/>
      <c r="E47" s="129" t="s">
        <v>40</v>
      </c>
      <c r="F47" s="129"/>
      <c r="G47" s="183" t="s">
        <v>41</v>
      </c>
      <c r="H47" s="183"/>
      <c r="I47" s="183"/>
      <c r="J47" s="183"/>
      <c r="K47" s="183"/>
      <c r="L47" s="170"/>
      <c r="M47" s="69"/>
      <c r="N47" s="72" t="s">
        <v>45</v>
      </c>
      <c r="O47" s="57"/>
    </row>
    <row r="48" spans="1:15" ht="13.2" customHeight="1" x14ac:dyDescent="0.25">
      <c r="A48" s="64">
        <v>36527</v>
      </c>
      <c r="B48" s="161" t="s">
        <v>86</v>
      </c>
      <c r="C48" s="182"/>
      <c r="D48" s="182"/>
      <c r="E48" s="161">
        <v>36527</v>
      </c>
      <c r="F48" s="185"/>
      <c r="G48" s="159" t="s">
        <v>87</v>
      </c>
      <c r="H48" s="160"/>
      <c r="I48" s="160"/>
      <c r="J48" s="160"/>
      <c r="K48" s="160"/>
      <c r="L48" s="162"/>
      <c r="M48" s="67"/>
      <c r="N48" s="154">
        <v>33</v>
      </c>
      <c r="O48" s="38"/>
    </row>
    <row r="49" spans="1:15" ht="13.2" customHeight="1" x14ac:dyDescent="0.25">
      <c r="A49" s="64"/>
      <c r="B49" s="161"/>
      <c r="C49" s="182"/>
      <c r="D49" s="182"/>
      <c r="E49" s="159"/>
      <c r="F49" s="162"/>
      <c r="G49" s="159"/>
      <c r="H49" s="160"/>
      <c r="I49" s="160"/>
      <c r="J49" s="160"/>
      <c r="K49" s="160"/>
      <c r="L49" s="162"/>
      <c r="M49" s="67"/>
      <c r="N49" s="154"/>
      <c r="O49" s="38"/>
    </row>
    <row r="50" spans="1:15" ht="13.2" customHeight="1" x14ac:dyDescent="0.25">
      <c r="A50" s="64"/>
      <c r="B50" s="161"/>
      <c r="C50" s="182"/>
      <c r="D50" s="182"/>
      <c r="E50" s="159"/>
      <c r="F50" s="162"/>
      <c r="G50" s="159"/>
      <c r="H50" s="160"/>
      <c r="I50" s="160"/>
      <c r="J50" s="160"/>
      <c r="K50" s="160"/>
      <c r="L50" s="162"/>
      <c r="M50" s="67"/>
      <c r="N50" s="154"/>
      <c r="O50" s="38"/>
    </row>
    <row r="51" spans="1:15" ht="13.2" customHeight="1" x14ac:dyDescent="0.25">
      <c r="A51" s="64"/>
      <c r="B51" s="161"/>
      <c r="C51" s="182"/>
      <c r="D51" s="182"/>
      <c r="E51" s="159"/>
      <c r="F51" s="162"/>
      <c r="G51" s="159"/>
      <c r="H51" s="160"/>
      <c r="I51" s="160"/>
      <c r="J51" s="160"/>
      <c r="K51" s="160"/>
      <c r="L51" s="162"/>
      <c r="M51" s="67"/>
      <c r="N51" s="154"/>
      <c r="O51" s="38"/>
    </row>
    <row r="52" spans="1:15" ht="13.2" customHeight="1" x14ac:dyDescent="0.25">
      <c r="A52" s="64"/>
      <c r="B52" s="161"/>
      <c r="C52" s="182"/>
      <c r="D52" s="182"/>
      <c r="E52" s="159"/>
      <c r="F52" s="162"/>
      <c r="G52" s="159"/>
      <c r="H52" s="160"/>
      <c r="I52" s="160"/>
      <c r="J52" s="160"/>
      <c r="K52" s="160"/>
      <c r="L52" s="162"/>
      <c r="M52" s="67"/>
      <c r="N52" s="154"/>
      <c r="O52" s="38"/>
    </row>
    <row r="53" spans="1:15" ht="13.2" customHeight="1" x14ac:dyDescent="0.25">
      <c r="A53" s="64"/>
      <c r="B53" s="161"/>
      <c r="C53" s="182"/>
      <c r="D53" s="182"/>
      <c r="E53" s="159"/>
      <c r="F53" s="162"/>
      <c r="G53" s="159"/>
      <c r="H53" s="160"/>
      <c r="I53" s="160"/>
      <c r="J53" s="160"/>
      <c r="K53" s="160"/>
      <c r="L53" s="162"/>
      <c r="M53" s="67"/>
      <c r="N53" s="154"/>
      <c r="O53" s="38"/>
    </row>
    <row r="54" spans="1:15" ht="13.2" customHeight="1" x14ac:dyDescent="0.25">
      <c r="A54" s="14" t="s">
        <v>57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8">
        <f>SUM(N48:N53)</f>
        <v>33</v>
      </c>
    </row>
    <row r="55" spans="1:15" ht="13.2" customHeight="1" x14ac:dyDescent="0.25">
      <c r="A55" s="14"/>
      <c r="B55" s="13"/>
      <c r="C55" s="13"/>
      <c r="D55" s="13"/>
      <c r="E55" s="7"/>
      <c r="F55" s="7"/>
      <c r="G55" s="7"/>
      <c r="H55" s="7"/>
      <c r="I55" s="7"/>
      <c r="J55" s="7"/>
      <c r="K55" s="7"/>
      <c r="L55" s="7"/>
      <c r="M55" s="7"/>
      <c r="N55" s="7"/>
      <c r="O55" s="57"/>
    </row>
    <row r="56" spans="1:15" ht="13.2" customHeight="1" x14ac:dyDescent="0.25">
      <c r="A56" s="14" t="s">
        <v>15</v>
      </c>
      <c r="B56" s="13"/>
      <c r="C56" s="13"/>
      <c r="D56" s="13"/>
      <c r="E56" s="7"/>
      <c r="F56" s="7"/>
      <c r="G56" s="7"/>
      <c r="H56" s="7"/>
      <c r="I56" s="7"/>
      <c r="J56" s="7"/>
      <c r="K56" s="7"/>
      <c r="L56" s="7"/>
      <c r="M56" s="7"/>
      <c r="N56" s="7"/>
      <c r="O56" s="21"/>
    </row>
    <row r="57" spans="1:15" ht="9" customHeight="1" x14ac:dyDescent="0.25">
      <c r="A57" s="1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9"/>
    </row>
    <row r="58" spans="1:15" ht="13.2" customHeight="1" x14ac:dyDescent="0.25">
      <c r="A58" s="46" t="s">
        <v>16</v>
      </c>
      <c r="B58" s="9"/>
      <c r="C58" s="9"/>
      <c r="D58" s="9"/>
      <c r="E58" s="159" t="s">
        <v>80</v>
      </c>
      <c r="F58" s="162"/>
      <c r="G58" s="179" t="s">
        <v>17</v>
      </c>
      <c r="H58" s="180"/>
      <c r="I58" s="180"/>
      <c r="J58" s="181"/>
      <c r="K58" s="159">
        <v>63</v>
      </c>
      <c r="L58" s="162"/>
      <c r="M58" s="36">
        <v>0.3</v>
      </c>
      <c r="N58" s="74"/>
      <c r="O58" s="44">
        <f>K58*0.3</f>
        <v>18.899999999999999</v>
      </c>
    </row>
    <row r="59" spans="1:15" ht="9" customHeight="1" x14ac:dyDescent="0.25">
      <c r="A59" s="28"/>
      <c r="B59" s="7"/>
      <c r="C59" s="7"/>
      <c r="D59" s="7"/>
      <c r="E59" s="116"/>
      <c r="F59" s="7"/>
      <c r="G59" s="7"/>
      <c r="H59" s="7"/>
      <c r="I59" s="7"/>
      <c r="J59" s="7"/>
      <c r="K59" s="7"/>
      <c r="L59" s="7"/>
      <c r="M59" s="7"/>
      <c r="N59" s="7"/>
      <c r="O59" s="21"/>
    </row>
    <row r="60" spans="1:15" ht="13.2" customHeight="1" x14ac:dyDescent="0.25">
      <c r="A60" s="14" t="s">
        <v>44</v>
      </c>
      <c r="B60" s="13"/>
      <c r="C60" s="13"/>
      <c r="D60" s="13"/>
      <c r="E60" s="7"/>
      <c r="F60" s="7"/>
      <c r="G60" s="7"/>
      <c r="H60" s="7"/>
      <c r="I60" s="7"/>
      <c r="J60" s="7"/>
      <c r="K60" s="7"/>
      <c r="L60" s="7"/>
      <c r="M60" s="7"/>
      <c r="N60" s="7"/>
      <c r="O60" s="47"/>
    </row>
    <row r="61" spans="1:15" ht="9" customHeight="1" x14ac:dyDescent="0.25">
      <c r="A61" s="14"/>
      <c r="B61" s="13"/>
      <c r="C61" s="13"/>
      <c r="D61" s="13"/>
      <c r="E61" s="7"/>
      <c r="F61" s="7"/>
      <c r="G61" s="7"/>
      <c r="H61" s="7"/>
      <c r="I61" s="7"/>
      <c r="J61" s="7"/>
      <c r="K61" s="7"/>
      <c r="L61" s="7"/>
      <c r="M61" s="7"/>
      <c r="N61" s="7"/>
      <c r="O61" s="47"/>
    </row>
    <row r="62" spans="1:15" s="55" customFormat="1" x14ac:dyDescent="0.25">
      <c r="A62" s="68" t="s">
        <v>6</v>
      </c>
      <c r="B62" s="169" t="s">
        <v>49</v>
      </c>
      <c r="C62" s="183"/>
      <c r="D62" s="183"/>
      <c r="E62" s="129" t="s">
        <v>40</v>
      </c>
      <c r="F62" s="129"/>
      <c r="G62" s="183" t="s">
        <v>41</v>
      </c>
      <c r="H62" s="183"/>
      <c r="I62" s="183"/>
      <c r="J62" s="183"/>
      <c r="K62" s="183"/>
      <c r="L62" s="170"/>
      <c r="M62" s="69"/>
      <c r="N62" s="72" t="s">
        <v>45</v>
      </c>
      <c r="O62" s="57"/>
    </row>
    <row r="63" spans="1:15" ht="13.2" customHeight="1" x14ac:dyDescent="0.25">
      <c r="A63" s="64">
        <v>36527</v>
      </c>
      <c r="B63" s="161" t="s">
        <v>88</v>
      </c>
      <c r="C63" s="182"/>
      <c r="D63" s="182"/>
      <c r="E63" s="161">
        <v>36527</v>
      </c>
      <c r="F63" s="185"/>
      <c r="G63" s="159" t="s">
        <v>55</v>
      </c>
      <c r="H63" s="160"/>
      <c r="I63" s="160"/>
      <c r="J63" s="160"/>
      <c r="K63" s="160"/>
      <c r="L63" s="162"/>
      <c r="M63" s="67"/>
      <c r="N63" s="154">
        <v>14.68</v>
      </c>
      <c r="O63" s="38"/>
    </row>
    <row r="64" spans="1:15" ht="13.2" customHeight="1" x14ac:dyDescent="0.25">
      <c r="A64" s="64"/>
      <c r="B64" s="161"/>
      <c r="C64" s="182"/>
      <c r="D64" s="182"/>
      <c r="E64" s="159"/>
      <c r="F64" s="162"/>
      <c r="G64" s="159"/>
      <c r="H64" s="160"/>
      <c r="I64" s="160"/>
      <c r="J64" s="160"/>
      <c r="K64" s="160"/>
      <c r="L64" s="162"/>
      <c r="M64" s="67"/>
      <c r="N64" s="154"/>
      <c r="O64" s="38"/>
    </row>
    <row r="65" spans="1:15" ht="13.2" customHeight="1" x14ac:dyDescent="0.25">
      <c r="A65" s="64"/>
      <c r="B65" s="161"/>
      <c r="C65" s="182"/>
      <c r="D65" s="182"/>
      <c r="E65" s="159"/>
      <c r="F65" s="162"/>
      <c r="G65" s="159"/>
      <c r="H65" s="160"/>
      <c r="I65" s="160"/>
      <c r="J65" s="160"/>
      <c r="K65" s="160"/>
      <c r="L65" s="162"/>
      <c r="M65" s="67"/>
      <c r="N65" s="154"/>
      <c r="O65" s="38"/>
    </row>
    <row r="66" spans="1:15" ht="13.2" customHeight="1" x14ac:dyDescent="0.25">
      <c r="A66" s="64"/>
      <c r="B66" s="161"/>
      <c r="C66" s="182"/>
      <c r="D66" s="182"/>
      <c r="E66" s="159"/>
      <c r="F66" s="162"/>
      <c r="G66" s="159"/>
      <c r="H66" s="160"/>
      <c r="I66" s="160"/>
      <c r="J66" s="160"/>
      <c r="K66" s="160"/>
      <c r="L66" s="162"/>
      <c r="M66" s="67"/>
      <c r="N66" s="154"/>
      <c r="O66" s="38"/>
    </row>
    <row r="67" spans="1:15" ht="13.2" customHeight="1" x14ac:dyDescent="0.25">
      <c r="A67" s="64"/>
      <c r="B67" s="161"/>
      <c r="C67" s="182"/>
      <c r="D67" s="182"/>
      <c r="E67" s="159"/>
      <c r="F67" s="162"/>
      <c r="G67" s="159"/>
      <c r="H67" s="160"/>
      <c r="I67" s="160"/>
      <c r="J67" s="160"/>
      <c r="K67" s="160"/>
      <c r="L67" s="162"/>
      <c r="M67" s="67"/>
      <c r="N67" s="154"/>
      <c r="O67" s="38"/>
    </row>
    <row r="68" spans="1:15" ht="13.2" customHeight="1" x14ac:dyDescent="0.25">
      <c r="A68" s="64"/>
      <c r="B68" s="161"/>
      <c r="C68" s="182"/>
      <c r="D68" s="182"/>
      <c r="E68" s="159"/>
      <c r="F68" s="162"/>
      <c r="G68" s="159"/>
      <c r="H68" s="160"/>
      <c r="I68" s="160"/>
      <c r="J68" s="160"/>
      <c r="K68" s="160"/>
      <c r="L68" s="162"/>
      <c r="M68" s="67"/>
      <c r="N68" s="154"/>
      <c r="O68" s="38"/>
    </row>
    <row r="69" spans="1:15" ht="13.2" customHeight="1" x14ac:dyDescent="0.25">
      <c r="A69" s="2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48">
        <f>SUM(N63:N68)</f>
        <v>14.68</v>
      </c>
    </row>
    <row r="70" spans="1:15" ht="13.2" customHeight="1" x14ac:dyDescent="0.25">
      <c r="A70" s="2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21"/>
    </row>
    <row r="71" spans="1:15" ht="13.2" customHeight="1" x14ac:dyDescent="0.25">
      <c r="A71" s="14" t="s">
        <v>42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8">
        <f>O69+O58</f>
        <v>33.58</v>
      </c>
    </row>
    <row r="72" spans="1:15" ht="13.2" customHeight="1" x14ac:dyDescent="0.25">
      <c r="A72" s="28" t="s">
        <v>48</v>
      </c>
      <c r="B72" s="7"/>
      <c r="C72" s="7"/>
      <c r="D72" s="7"/>
      <c r="E72" s="7"/>
      <c r="F72" s="7"/>
      <c r="G72" s="7"/>
      <c r="H72" s="7"/>
      <c r="I72" s="7"/>
      <c r="J72" s="161"/>
      <c r="K72" s="160"/>
      <c r="L72" s="162"/>
      <c r="M72" s="7"/>
      <c r="N72" s="7"/>
      <c r="O72" s="21"/>
    </row>
    <row r="73" spans="1:15" ht="13.2" customHeight="1" x14ac:dyDescent="0.25">
      <c r="A73" s="28" t="s">
        <v>79</v>
      </c>
      <c r="B73" s="7"/>
      <c r="C73" s="7"/>
      <c r="D73" s="7"/>
      <c r="E73" s="7"/>
      <c r="F73" s="7"/>
      <c r="G73" s="7"/>
      <c r="H73" s="7"/>
      <c r="I73" s="7"/>
      <c r="J73" s="161"/>
      <c r="K73" s="160"/>
      <c r="L73" s="162"/>
      <c r="M73" s="7"/>
      <c r="N73" s="7"/>
      <c r="O73" s="21"/>
    </row>
    <row r="74" spans="1:15" ht="13.2" customHeight="1" x14ac:dyDescent="0.25">
      <c r="A74" s="28" t="s">
        <v>43</v>
      </c>
      <c r="B74" s="7"/>
      <c r="C74" s="7"/>
      <c r="D74" s="7"/>
      <c r="E74" s="7"/>
      <c r="F74" s="7"/>
      <c r="G74" s="7"/>
      <c r="H74" s="7"/>
      <c r="I74" s="7"/>
      <c r="J74" s="163"/>
      <c r="K74" s="164"/>
      <c r="L74" s="165"/>
      <c r="M74" s="7"/>
      <c r="N74" s="7"/>
      <c r="O74" s="21"/>
    </row>
    <row r="75" spans="1:15" ht="13.2" customHeight="1" x14ac:dyDescent="0.25">
      <c r="A75" s="28"/>
      <c r="B75" s="7"/>
      <c r="C75" s="148"/>
      <c r="D75" s="149"/>
      <c r="E75" s="7"/>
      <c r="F75" s="7"/>
      <c r="G75" s="7"/>
      <c r="H75" s="7"/>
      <c r="I75" s="7"/>
      <c r="J75" s="147"/>
      <c r="K75" s="147"/>
      <c r="L75" s="147"/>
      <c r="M75" s="7"/>
      <c r="N75" s="7"/>
      <c r="O75" s="21"/>
    </row>
    <row r="76" spans="1:15" ht="13.2" customHeight="1" x14ac:dyDescent="0.25">
      <c r="A76" s="28" t="s">
        <v>93</v>
      </c>
      <c r="B76" s="7"/>
      <c r="C76" s="150"/>
      <c r="D76" s="151"/>
      <c r="E76" s="7"/>
      <c r="F76" s="7"/>
      <c r="G76" s="7"/>
      <c r="H76" s="7"/>
      <c r="I76" s="7"/>
      <c r="J76" s="7"/>
      <c r="K76" s="7"/>
      <c r="L76" s="7"/>
      <c r="M76" s="7"/>
      <c r="N76" s="7"/>
      <c r="O76" s="21"/>
    </row>
    <row r="77" spans="1:15" ht="13.2" customHeight="1" thickBot="1" x14ac:dyDescent="0.3">
      <c r="A77" s="166" t="s">
        <v>75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8"/>
    </row>
  </sheetData>
  <sheetProtection password="E5EA" sheet="1" objects="1" scenarios="1" selectLockedCells="1"/>
  <mergeCells count="62">
    <mergeCell ref="L8:L11"/>
    <mergeCell ref="E9:F9"/>
    <mergeCell ref="E5:F5"/>
    <mergeCell ref="J5:L5"/>
    <mergeCell ref="E48:F48"/>
    <mergeCell ref="B41:O41"/>
    <mergeCell ref="E43:F43"/>
    <mergeCell ref="G43:I43"/>
    <mergeCell ref="J43:L43"/>
    <mergeCell ref="E49:F49"/>
    <mergeCell ref="E50:F50"/>
    <mergeCell ref="J8:J11"/>
    <mergeCell ref="K8:K11"/>
    <mergeCell ref="J74:L74"/>
    <mergeCell ref="J72:L72"/>
    <mergeCell ref="G53:L53"/>
    <mergeCell ref="E52:F52"/>
    <mergeCell ref="G52:L52"/>
    <mergeCell ref="J73:L73"/>
    <mergeCell ref="A38:N38"/>
    <mergeCell ref="B66:D66"/>
    <mergeCell ref="G66:L66"/>
    <mergeCell ref="B67:D67"/>
    <mergeCell ref="G67:L67"/>
    <mergeCell ref="B63:D63"/>
    <mergeCell ref="A77:O77"/>
    <mergeCell ref="B3:O3"/>
    <mergeCell ref="B5:C5"/>
    <mergeCell ref="G5:I5"/>
    <mergeCell ref="B43:C43"/>
    <mergeCell ref="E66:F66"/>
    <mergeCell ref="E67:F67"/>
    <mergeCell ref="E63:F63"/>
    <mergeCell ref="E64:F64"/>
    <mergeCell ref="E65:F65"/>
    <mergeCell ref="E53:F53"/>
    <mergeCell ref="E58:F58"/>
    <mergeCell ref="G58:J58"/>
    <mergeCell ref="K58:L58"/>
    <mergeCell ref="E51:F51"/>
    <mergeCell ref="E68:F68"/>
    <mergeCell ref="B68:D68"/>
    <mergeCell ref="G68:L68"/>
    <mergeCell ref="B62:D62"/>
    <mergeCell ref="G62:L62"/>
    <mergeCell ref="G47:L47"/>
    <mergeCell ref="G48:L48"/>
    <mergeCell ref="G49:L49"/>
    <mergeCell ref="G50:L50"/>
    <mergeCell ref="G51:L51"/>
    <mergeCell ref="B47:D47"/>
    <mergeCell ref="B48:D48"/>
    <mergeCell ref="B49:D49"/>
    <mergeCell ref="B50:D50"/>
    <mergeCell ref="B51:D51"/>
    <mergeCell ref="B52:D52"/>
    <mergeCell ref="B53:D53"/>
    <mergeCell ref="G63:L63"/>
    <mergeCell ref="B64:D64"/>
    <mergeCell ref="G64:L64"/>
    <mergeCell ref="B65:D65"/>
    <mergeCell ref="G65:L65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zoomScaleNormal="100" workbookViewId="0">
      <selection activeCell="A28" sqref="A28"/>
    </sheetView>
  </sheetViews>
  <sheetFormatPr baseColWidth="10" defaultColWidth="10.3984375" defaultRowHeight="13.2" x14ac:dyDescent="0.25"/>
  <cols>
    <col min="1" max="1" width="11.3984375" style="1" customWidth="1"/>
    <col min="2" max="2" width="11.69921875" style="1" hidden="1" customWidth="1"/>
    <col min="3" max="3" width="8.3984375" style="1" customWidth="1"/>
    <col min="4" max="4" width="8.3984375" style="1" bestFit="1" customWidth="1"/>
    <col min="5" max="5" width="9.8984375" style="1" bestFit="1" customWidth="1"/>
    <col min="6" max="7" width="9.5" style="1" customWidth="1"/>
    <col min="8" max="8" width="10" style="1" hidden="1" customWidth="1"/>
    <col min="9" max="9" width="9.8984375" style="1" hidden="1" customWidth="1"/>
    <col min="10" max="12" width="3" style="1" customWidth="1"/>
    <col min="13" max="13" width="8.69921875" style="1" hidden="1" customWidth="1"/>
    <col min="14" max="14" width="8.69921875" style="1" customWidth="1"/>
    <col min="15" max="15" width="9.09765625" style="1" customWidth="1"/>
    <col min="16" max="16" width="6.59765625" style="1" customWidth="1"/>
    <col min="17" max="16384" width="10.3984375" style="1"/>
  </cols>
  <sheetData>
    <row r="1" spans="1:15" s="13" customFormat="1" ht="13.2" customHeight="1" x14ac:dyDescent="0.25">
      <c r="A1" s="10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56" t="str">
        <f>'RK Inland mit Übernachtung'!$M$1</f>
        <v>V:20240104</v>
      </c>
    </row>
    <row r="2" spans="1:15" s="13" customFormat="1" ht="9" customHeight="1" x14ac:dyDescent="0.25">
      <c r="A2" s="14"/>
      <c r="O2" s="15"/>
    </row>
    <row r="3" spans="1:15" ht="13.2" customHeight="1" x14ac:dyDescent="0.25">
      <c r="A3" s="16" t="s">
        <v>0</v>
      </c>
      <c r="B3" s="17"/>
      <c r="C3" s="177" t="s">
        <v>58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9"/>
      <c r="O3" s="91"/>
    </row>
    <row r="4" spans="1:15" ht="9" customHeight="1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9"/>
      <c r="N4" s="7"/>
      <c r="O4" s="21"/>
    </row>
    <row r="5" spans="1:15" ht="13.2" customHeight="1" x14ac:dyDescent="0.25">
      <c r="A5" s="82" t="s">
        <v>47</v>
      </c>
      <c r="B5" s="83"/>
      <c r="C5" s="177" t="s">
        <v>59</v>
      </c>
      <c r="D5" s="177"/>
      <c r="E5" s="84" t="s">
        <v>38</v>
      </c>
      <c r="F5" s="131">
        <v>101</v>
      </c>
      <c r="G5" s="84" t="s">
        <v>39</v>
      </c>
      <c r="H5" s="177">
        <v>5</v>
      </c>
      <c r="I5" s="177"/>
      <c r="J5" s="177"/>
      <c r="K5" s="177"/>
      <c r="L5" s="177"/>
      <c r="M5" s="135"/>
      <c r="N5" s="9"/>
      <c r="O5" s="91"/>
    </row>
    <row r="6" spans="1:15" ht="9" customHeight="1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49"/>
      <c r="N6" s="7"/>
      <c r="O6" s="21"/>
    </row>
    <row r="7" spans="1:15" ht="13.2" customHeight="1" x14ac:dyDescent="0.25">
      <c r="A7" s="16" t="s">
        <v>2</v>
      </c>
      <c r="B7" s="17"/>
      <c r="C7" s="177" t="s">
        <v>60</v>
      </c>
      <c r="D7" s="177"/>
      <c r="E7" s="18" t="s">
        <v>3</v>
      </c>
      <c r="F7" s="177" t="s">
        <v>61</v>
      </c>
      <c r="G7" s="177"/>
      <c r="H7" s="177"/>
      <c r="I7" s="177"/>
      <c r="J7" s="177"/>
      <c r="K7" s="177"/>
      <c r="L7" s="177"/>
      <c r="M7" s="178"/>
      <c r="N7" s="9"/>
      <c r="O7" s="91"/>
    </row>
    <row r="8" spans="1:15" ht="9" customHeight="1" x14ac:dyDescent="0.2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49"/>
      <c r="N8" s="7"/>
      <c r="O8" s="21"/>
    </row>
    <row r="9" spans="1:15" ht="13.2" customHeight="1" x14ac:dyDescent="0.25">
      <c r="A9" s="16" t="s">
        <v>4</v>
      </c>
      <c r="B9" s="17"/>
      <c r="C9" s="177" t="s">
        <v>62</v>
      </c>
      <c r="D9" s="177"/>
      <c r="E9" s="177"/>
      <c r="F9" s="177"/>
      <c r="G9" s="177"/>
      <c r="H9" s="177"/>
      <c r="I9" s="177"/>
      <c r="J9" s="177"/>
      <c r="K9" s="177"/>
      <c r="L9" s="177"/>
      <c r="M9" s="178"/>
      <c r="N9" s="9"/>
      <c r="O9" s="91"/>
    </row>
    <row r="10" spans="1:15" ht="13.2" customHeight="1" x14ac:dyDescent="0.25">
      <c r="A10" s="75"/>
      <c r="B10" s="13"/>
      <c r="C10" s="116"/>
      <c r="D10" s="116"/>
      <c r="E10" s="65"/>
      <c r="F10" s="195" t="s">
        <v>99</v>
      </c>
      <c r="G10" s="195"/>
      <c r="H10" s="195"/>
      <c r="I10" s="195"/>
      <c r="J10" s="195"/>
      <c r="K10" s="195"/>
      <c r="L10" s="195"/>
      <c r="M10" s="195"/>
      <c r="N10" s="195"/>
      <c r="O10" s="196"/>
    </row>
    <row r="11" spans="1:15" x14ac:dyDescent="0.25">
      <c r="A11" s="14" t="s">
        <v>82</v>
      </c>
      <c r="B11" s="13"/>
      <c r="C11" s="7"/>
      <c r="D11" s="7"/>
      <c r="E11" s="7"/>
      <c r="F11" s="7"/>
      <c r="G11" s="7"/>
      <c r="H11" s="7"/>
      <c r="I11" s="7"/>
      <c r="J11" s="20"/>
      <c r="K11" s="20"/>
      <c r="L11" s="20"/>
      <c r="M11" s="7"/>
      <c r="N11" s="7"/>
      <c r="O11" s="21"/>
    </row>
    <row r="12" spans="1:15" x14ac:dyDescent="0.25">
      <c r="A12" s="22"/>
      <c r="B12" s="13"/>
      <c r="C12" s="7"/>
      <c r="D12" s="23"/>
      <c r="E12" s="23"/>
      <c r="F12" s="80" t="s">
        <v>35</v>
      </c>
      <c r="G12" s="80" t="s">
        <v>35</v>
      </c>
      <c r="H12" s="7"/>
      <c r="I12" s="7"/>
      <c r="J12" s="186" t="s">
        <v>31</v>
      </c>
      <c r="K12" s="173" t="s">
        <v>32</v>
      </c>
      <c r="L12" s="173" t="s">
        <v>33</v>
      </c>
      <c r="M12" s="7"/>
      <c r="N12" s="23"/>
      <c r="O12" s="21"/>
    </row>
    <row r="13" spans="1:15" x14ac:dyDescent="0.25">
      <c r="A13" s="24" t="s">
        <v>6</v>
      </c>
      <c r="B13" s="132"/>
      <c r="C13" s="175" t="s">
        <v>7</v>
      </c>
      <c r="D13" s="176"/>
      <c r="E13" s="25"/>
      <c r="F13" s="79" t="s">
        <v>30</v>
      </c>
      <c r="G13" s="79" t="s">
        <v>30</v>
      </c>
      <c r="H13" s="26"/>
      <c r="I13" s="26" t="s">
        <v>8</v>
      </c>
      <c r="J13" s="186"/>
      <c r="K13" s="173"/>
      <c r="L13" s="173"/>
      <c r="M13" s="27" t="s">
        <v>8</v>
      </c>
      <c r="N13" s="81" t="s">
        <v>8</v>
      </c>
      <c r="O13" s="21"/>
    </row>
    <row r="14" spans="1:15" x14ac:dyDescent="0.25">
      <c r="A14" s="28"/>
      <c r="B14" s="7"/>
      <c r="C14" s="29" t="s">
        <v>9</v>
      </c>
      <c r="D14" s="132" t="s">
        <v>10</v>
      </c>
      <c r="E14" s="29" t="s">
        <v>11</v>
      </c>
      <c r="F14" s="79" t="s">
        <v>34</v>
      </c>
      <c r="G14" s="79" t="s">
        <v>34</v>
      </c>
      <c r="H14" s="26"/>
      <c r="I14" s="26" t="s">
        <v>12</v>
      </c>
      <c r="J14" s="186"/>
      <c r="K14" s="173"/>
      <c r="L14" s="173"/>
      <c r="M14" s="27" t="s">
        <v>30</v>
      </c>
      <c r="N14" s="81" t="s">
        <v>30</v>
      </c>
      <c r="O14" s="21"/>
    </row>
    <row r="15" spans="1:15" s="54" customFormat="1" x14ac:dyDescent="0.25">
      <c r="A15" s="24"/>
      <c r="B15" s="132"/>
      <c r="C15" s="29" t="s">
        <v>13</v>
      </c>
      <c r="D15" s="132" t="s">
        <v>14</v>
      </c>
      <c r="E15" s="50"/>
      <c r="F15" s="51" t="s">
        <v>37</v>
      </c>
      <c r="G15" s="51" t="s">
        <v>36</v>
      </c>
      <c r="H15" s="51"/>
      <c r="I15" s="52"/>
      <c r="J15" s="187"/>
      <c r="K15" s="174"/>
      <c r="L15" s="174"/>
      <c r="M15" s="53"/>
      <c r="N15" s="53"/>
      <c r="O15" s="133"/>
    </row>
    <row r="16" spans="1:15" x14ac:dyDescent="0.25">
      <c r="A16" s="64">
        <v>36526</v>
      </c>
      <c r="B16" s="30"/>
      <c r="C16" s="31">
        <v>0.83333333333333337</v>
      </c>
      <c r="D16" s="32">
        <v>1</v>
      </c>
      <c r="E16" s="33">
        <f>IF(AND(ISNUMBER(C16),ISNUMBER(D16)),MAX(ROUND(IF(D16&lt;C16,MOD(D16-C16,1),D16-C16)*24,2),0),0)</f>
        <v>4</v>
      </c>
      <c r="F16" s="109">
        <v>43</v>
      </c>
      <c r="G16" s="109">
        <v>64</v>
      </c>
      <c r="H16" s="34">
        <f t="shared" ref="H16:H18" si="0">IF(E16 &lt;&gt; "Keines",IF(E16&lt;8,F16,IF(AND(E16&gt;=8,E16&lt;24),F16,G16)),"")</f>
        <v>43</v>
      </c>
      <c r="I16" s="34">
        <f t="shared" ref="I16" si="1">IF(H16=G16,H16,IF(B17=1,F16,0))</f>
        <v>43</v>
      </c>
      <c r="J16" s="35"/>
      <c r="K16" s="35"/>
      <c r="L16" s="35"/>
      <c r="M16" s="36">
        <f>(I16-(G16*J16*0.2)-(G16*K16*0.4)-(G16*L16*0.4))</f>
        <v>43</v>
      </c>
      <c r="N16" s="37">
        <f t="shared" ref="N16:N26" si="2">IF(M16 &lt;0,0,M16)</f>
        <v>43</v>
      </c>
      <c r="O16" s="38"/>
    </row>
    <row r="17" spans="1:15" x14ac:dyDescent="0.25">
      <c r="A17" s="64">
        <v>36527</v>
      </c>
      <c r="B17" s="30">
        <f t="shared" ref="B17:B30" si="3">IF(A16&gt;0,1)</f>
        <v>1</v>
      </c>
      <c r="C17" s="31">
        <v>0</v>
      </c>
      <c r="D17" s="32">
        <v>1</v>
      </c>
      <c r="E17" s="33">
        <f t="shared" ref="E17:E26" si="4">IF(AND(ISNUMBER(C17),ISNUMBER(D17)),MAX(ROUND(IF(D17&lt;C17,MOD(D17-C17,1),D17-C17)*24,2),0),0)</f>
        <v>24</v>
      </c>
      <c r="F17" s="109">
        <v>43</v>
      </c>
      <c r="G17" s="109">
        <v>64</v>
      </c>
      <c r="H17" s="34">
        <f t="shared" si="0"/>
        <v>64</v>
      </c>
      <c r="I17" s="34">
        <f>IF(H17=G17,H17,F17)</f>
        <v>64</v>
      </c>
      <c r="J17" s="35"/>
      <c r="K17" s="35"/>
      <c r="L17" s="35"/>
      <c r="M17" s="36">
        <f>(I17-(G17*J17*0.2)-(G17*K17*0.4)-(G17*L17*0.4))</f>
        <v>64</v>
      </c>
      <c r="N17" s="37">
        <f t="shared" si="2"/>
        <v>64</v>
      </c>
      <c r="O17" s="38"/>
    </row>
    <row r="18" spans="1:15" x14ac:dyDescent="0.25">
      <c r="A18" s="64">
        <v>36528</v>
      </c>
      <c r="B18" s="30">
        <f t="shared" si="3"/>
        <v>1</v>
      </c>
      <c r="C18" s="31">
        <v>0</v>
      </c>
      <c r="D18" s="32">
        <v>0.83333333333333337</v>
      </c>
      <c r="E18" s="33">
        <f t="shared" si="4"/>
        <v>20</v>
      </c>
      <c r="F18" s="109">
        <v>43</v>
      </c>
      <c r="G18" s="109">
        <v>64</v>
      </c>
      <c r="H18" s="34">
        <f t="shared" si="0"/>
        <v>43</v>
      </c>
      <c r="I18" s="34">
        <f>IF(H18=G18,H18,F18)</f>
        <v>43</v>
      </c>
      <c r="J18" s="35"/>
      <c r="K18" s="35"/>
      <c r="L18" s="35"/>
      <c r="M18" s="36">
        <f>(I18-(G18*J18*0.2)-(G18*K18*0.4)-(G18*L18*0.4))</f>
        <v>43</v>
      </c>
      <c r="N18" s="37">
        <f t="shared" si="2"/>
        <v>43</v>
      </c>
      <c r="O18" s="38"/>
    </row>
    <row r="19" spans="1:15" x14ac:dyDescent="0.25">
      <c r="A19" s="64"/>
      <c r="B19" s="30"/>
      <c r="C19" s="31"/>
      <c r="D19" s="32"/>
      <c r="E19" s="33">
        <f t="shared" si="4"/>
        <v>0</v>
      </c>
      <c r="F19" s="109"/>
      <c r="G19" s="109"/>
      <c r="H19" s="34">
        <f t="shared" ref="H19:H22" si="5">IF(E19 &lt;&gt; "Keines",IF(E19&lt;8,F19,IF(AND(E19&gt;=8,E19&lt;24),F19,G19)),"")</f>
        <v>0</v>
      </c>
      <c r="I19" s="34">
        <f>IF(H19=G19,H19,F19)</f>
        <v>0</v>
      </c>
      <c r="J19" s="35"/>
      <c r="K19" s="35"/>
      <c r="L19" s="35"/>
      <c r="M19" s="36">
        <f t="shared" ref="M19:M30" si="6">(I19-(G19*J19*0.2)-(G19*K19*0.4)-(G19*L19*0.4))</f>
        <v>0</v>
      </c>
      <c r="N19" s="37">
        <f t="shared" si="2"/>
        <v>0</v>
      </c>
      <c r="O19" s="38"/>
    </row>
    <row r="20" spans="1:15" x14ac:dyDescent="0.25">
      <c r="A20" s="64"/>
      <c r="B20" s="30"/>
      <c r="C20" s="31"/>
      <c r="D20" s="32"/>
      <c r="E20" s="33">
        <f t="shared" si="4"/>
        <v>0</v>
      </c>
      <c r="F20" s="109"/>
      <c r="G20" s="109"/>
      <c r="H20" s="34">
        <f t="shared" si="5"/>
        <v>0</v>
      </c>
      <c r="I20" s="34">
        <f t="shared" ref="I20:I30" si="7">IF(H20=G20,H20,F20)</f>
        <v>0</v>
      </c>
      <c r="J20" s="35"/>
      <c r="K20" s="35"/>
      <c r="L20" s="35"/>
      <c r="M20" s="36">
        <f t="shared" si="6"/>
        <v>0</v>
      </c>
      <c r="N20" s="37">
        <f t="shared" si="2"/>
        <v>0</v>
      </c>
      <c r="O20" s="38"/>
    </row>
    <row r="21" spans="1:15" x14ac:dyDescent="0.25">
      <c r="A21" s="64"/>
      <c r="B21" s="30"/>
      <c r="C21" s="31"/>
      <c r="D21" s="32"/>
      <c r="E21" s="33">
        <f t="shared" si="4"/>
        <v>0</v>
      </c>
      <c r="F21" s="109"/>
      <c r="G21" s="109"/>
      <c r="H21" s="34">
        <f t="shared" si="5"/>
        <v>0</v>
      </c>
      <c r="I21" s="34">
        <f t="shared" si="7"/>
        <v>0</v>
      </c>
      <c r="J21" s="35"/>
      <c r="K21" s="35"/>
      <c r="L21" s="35"/>
      <c r="M21" s="36">
        <f t="shared" si="6"/>
        <v>0</v>
      </c>
      <c r="N21" s="37">
        <f t="shared" si="2"/>
        <v>0</v>
      </c>
      <c r="O21" s="38"/>
    </row>
    <row r="22" spans="1:15" x14ac:dyDescent="0.25">
      <c r="A22" s="64"/>
      <c r="B22" s="30"/>
      <c r="C22" s="31"/>
      <c r="D22" s="32"/>
      <c r="E22" s="33">
        <f t="shared" si="4"/>
        <v>0</v>
      </c>
      <c r="F22" s="109"/>
      <c r="G22" s="109"/>
      <c r="H22" s="34">
        <f t="shared" si="5"/>
        <v>0</v>
      </c>
      <c r="I22" s="34">
        <f t="shared" si="7"/>
        <v>0</v>
      </c>
      <c r="J22" s="35"/>
      <c r="K22" s="35"/>
      <c r="L22" s="35"/>
      <c r="M22" s="36">
        <f t="shared" si="6"/>
        <v>0</v>
      </c>
      <c r="N22" s="37">
        <f t="shared" si="2"/>
        <v>0</v>
      </c>
      <c r="O22" s="38"/>
    </row>
    <row r="23" spans="1:15" x14ac:dyDescent="0.25">
      <c r="A23" s="64"/>
      <c r="B23" s="30" t="b">
        <f t="shared" si="3"/>
        <v>0</v>
      </c>
      <c r="C23" s="31"/>
      <c r="D23" s="32"/>
      <c r="E23" s="33">
        <f t="shared" si="4"/>
        <v>0</v>
      </c>
      <c r="F23" s="109"/>
      <c r="G23" s="109"/>
      <c r="H23" s="34">
        <f t="shared" ref="H23:H30" si="8">IF(E23 &lt;&gt; "Keines",IF(E23&lt;8,F23,IF(AND(E23&gt;=8,E23&lt;24),F23,G23)),"")</f>
        <v>0</v>
      </c>
      <c r="I23" s="34">
        <f t="shared" si="7"/>
        <v>0</v>
      </c>
      <c r="J23" s="35"/>
      <c r="K23" s="35"/>
      <c r="L23" s="35"/>
      <c r="M23" s="36">
        <f t="shared" si="6"/>
        <v>0</v>
      </c>
      <c r="N23" s="37">
        <f t="shared" si="2"/>
        <v>0</v>
      </c>
      <c r="O23" s="38"/>
    </row>
    <row r="24" spans="1:15" x14ac:dyDescent="0.25">
      <c r="A24" s="64"/>
      <c r="B24" s="30" t="b">
        <f t="shared" si="3"/>
        <v>0</v>
      </c>
      <c r="C24" s="31"/>
      <c r="D24" s="32"/>
      <c r="E24" s="33">
        <f t="shared" si="4"/>
        <v>0</v>
      </c>
      <c r="F24" s="109"/>
      <c r="G24" s="109"/>
      <c r="H24" s="34">
        <f t="shared" si="8"/>
        <v>0</v>
      </c>
      <c r="I24" s="34">
        <f t="shared" si="7"/>
        <v>0</v>
      </c>
      <c r="J24" s="35"/>
      <c r="K24" s="35"/>
      <c r="L24" s="35"/>
      <c r="M24" s="36">
        <f t="shared" si="6"/>
        <v>0</v>
      </c>
      <c r="N24" s="37">
        <f t="shared" si="2"/>
        <v>0</v>
      </c>
      <c r="O24" s="38"/>
    </row>
    <row r="25" spans="1:15" x14ac:dyDescent="0.25">
      <c r="A25" s="64"/>
      <c r="B25" s="30" t="b">
        <f t="shared" si="3"/>
        <v>0</v>
      </c>
      <c r="C25" s="31"/>
      <c r="D25" s="32"/>
      <c r="E25" s="33">
        <f t="shared" si="4"/>
        <v>0</v>
      </c>
      <c r="F25" s="109"/>
      <c r="G25" s="109"/>
      <c r="H25" s="34">
        <f t="shared" si="8"/>
        <v>0</v>
      </c>
      <c r="I25" s="34">
        <f t="shared" si="7"/>
        <v>0</v>
      </c>
      <c r="J25" s="35"/>
      <c r="K25" s="35"/>
      <c r="L25" s="35"/>
      <c r="M25" s="36">
        <f t="shared" si="6"/>
        <v>0</v>
      </c>
      <c r="N25" s="37">
        <f t="shared" si="2"/>
        <v>0</v>
      </c>
      <c r="O25" s="38"/>
    </row>
    <row r="26" spans="1:15" x14ac:dyDescent="0.25">
      <c r="A26" s="64"/>
      <c r="B26" s="30" t="b">
        <f t="shared" si="3"/>
        <v>0</v>
      </c>
      <c r="C26" s="31"/>
      <c r="D26" s="32"/>
      <c r="E26" s="33">
        <f t="shared" si="4"/>
        <v>0</v>
      </c>
      <c r="F26" s="109"/>
      <c r="G26" s="109"/>
      <c r="H26" s="34">
        <f t="shared" si="8"/>
        <v>0</v>
      </c>
      <c r="I26" s="34">
        <f t="shared" si="7"/>
        <v>0</v>
      </c>
      <c r="J26" s="35"/>
      <c r="K26" s="35"/>
      <c r="L26" s="35"/>
      <c r="M26" s="36">
        <f t="shared" si="6"/>
        <v>0</v>
      </c>
      <c r="N26" s="37">
        <f t="shared" si="2"/>
        <v>0</v>
      </c>
      <c r="O26" s="38"/>
    </row>
    <row r="27" spans="1:15" x14ac:dyDescent="0.25">
      <c r="A27" s="64"/>
      <c r="B27" s="30" t="b">
        <f t="shared" si="3"/>
        <v>0</v>
      </c>
      <c r="C27" s="31"/>
      <c r="D27" s="32"/>
      <c r="E27" s="33">
        <f t="shared" ref="E27:E30" si="9">IF(AND(ISNUMBER(C27),ISNUMBER(D27)),MAX(ROUND(IF(D27&lt;C27,MOD(D27-C27,1),D27-C27)*24,2),0),0)</f>
        <v>0</v>
      </c>
      <c r="F27" s="109"/>
      <c r="G27" s="109"/>
      <c r="H27" s="34">
        <f t="shared" si="8"/>
        <v>0</v>
      </c>
      <c r="I27" s="34">
        <f t="shared" si="7"/>
        <v>0</v>
      </c>
      <c r="J27" s="35"/>
      <c r="K27" s="35"/>
      <c r="L27" s="35"/>
      <c r="M27" s="36">
        <f t="shared" si="6"/>
        <v>0</v>
      </c>
      <c r="N27" s="37">
        <f t="shared" ref="N27:N30" si="10">IF(M27 &lt;0,0,M27)</f>
        <v>0</v>
      </c>
      <c r="O27" s="38"/>
    </row>
    <row r="28" spans="1:15" x14ac:dyDescent="0.25">
      <c r="A28" s="64"/>
      <c r="B28" s="30" t="b">
        <f t="shared" si="3"/>
        <v>0</v>
      </c>
      <c r="C28" s="31"/>
      <c r="D28" s="32"/>
      <c r="E28" s="33">
        <f t="shared" si="9"/>
        <v>0</v>
      </c>
      <c r="F28" s="109"/>
      <c r="G28" s="109"/>
      <c r="H28" s="34">
        <f t="shared" si="8"/>
        <v>0</v>
      </c>
      <c r="I28" s="34">
        <f t="shared" si="7"/>
        <v>0</v>
      </c>
      <c r="J28" s="35"/>
      <c r="K28" s="35"/>
      <c r="L28" s="35"/>
      <c r="M28" s="36">
        <f t="shared" si="6"/>
        <v>0</v>
      </c>
      <c r="N28" s="37">
        <f t="shared" si="10"/>
        <v>0</v>
      </c>
      <c r="O28" s="38"/>
    </row>
    <row r="29" spans="1:15" x14ac:dyDescent="0.25">
      <c r="A29" s="64"/>
      <c r="B29" s="30" t="b">
        <f t="shared" si="3"/>
        <v>0</v>
      </c>
      <c r="C29" s="31"/>
      <c r="D29" s="32"/>
      <c r="E29" s="33">
        <f t="shared" si="9"/>
        <v>0</v>
      </c>
      <c r="F29" s="109"/>
      <c r="G29" s="109"/>
      <c r="H29" s="34">
        <f t="shared" si="8"/>
        <v>0</v>
      </c>
      <c r="I29" s="34">
        <f t="shared" si="7"/>
        <v>0</v>
      </c>
      <c r="J29" s="35"/>
      <c r="K29" s="35"/>
      <c r="L29" s="35"/>
      <c r="M29" s="36">
        <f t="shared" si="6"/>
        <v>0</v>
      </c>
      <c r="N29" s="37">
        <f t="shared" si="10"/>
        <v>0</v>
      </c>
      <c r="O29" s="38"/>
    </row>
    <row r="30" spans="1:15" x14ac:dyDescent="0.25">
      <c r="A30" s="64"/>
      <c r="B30" s="30" t="b">
        <f t="shared" si="3"/>
        <v>0</v>
      </c>
      <c r="C30" s="31"/>
      <c r="D30" s="32"/>
      <c r="E30" s="33">
        <f t="shared" si="9"/>
        <v>0</v>
      </c>
      <c r="F30" s="158"/>
      <c r="G30" s="157"/>
      <c r="H30" s="34">
        <f t="shared" si="8"/>
        <v>0</v>
      </c>
      <c r="I30" s="34">
        <f t="shared" si="7"/>
        <v>0</v>
      </c>
      <c r="J30" s="35"/>
      <c r="K30" s="35"/>
      <c r="L30" s="35"/>
      <c r="M30" s="36">
        <f t="shared" si="6"/>
        <v>0</v>
      </c>
      <c r="N30" s="37">
        <f t="shared" si="10"/>
        <v>0</v>
      </c>
      <c r="O30" s="38"/>
    </row>
    <row r="31" spans="1:15" x14ac:dyDescent="0.25">
      <c r="A31" s="56" t="s">
        <v>89</v>
      </c>
      <c r="B31" s="40" t="e">
        <f>IF(#REF!&gt;0,1)</f>
        <v>#REF!</v>
      </c>
      <c r="C31" s="41"/>
      <c r="D31" s="41"/>
      <c r="E31" s="7"/>
      <c r="F31" s="42"/>
      <c r="G31" s="42"/>
      <c r="H31" s="121"/>
      <c r="I31" s="121"/>
      <c r="J31" s="121"/>
      <c r="K31" s="121"/>
      <c r="L31" s="121"/>
      <c r="M31" s="43"/>
      <c r="N31" s="43"/>
      <c r="O31" s="61">
        <f>SUM(N16:N30)</f>
        <v>150</v>
      </c>
    </row>
    <row r="32" spans="1:15" x14ac:dyDescent="0.25">
      <c r="A32" s="56"/>
      <c r="B32" s="45"/>
      <c r="C32" s="41"/>
      <c r="D32" s="41"/>
      <c r="E32" s="7"/>
      <c r="F32" s="42"/>
      <c r="G32" s="42"/>
      <c r="H32" s="121"/>
      <c r="I32" s="121"/>
      <c r="J32" s="121"/>
      <c r="K32" s="121"/>
      <c r="L32" s="121"/>
      <c r="M32" s="121"/>
      <c r="N32" s="121"/>
      <c r="O32" s="57"/>
    </row>
    <row r="33" spans="1:15" ht="13.2" customHeight="1" x14ac:dyDescent="0.25">
      <c r="A33" s="14" t="s">
        <v>56</v>
      </c>
      <c r="B33" s="13"/>
      <c r="C33" s="7"/>
      <c r="D33" s="7"/>
      <c r="E33" s="7"/>
      <c r="F33" s="7"/>
      <c r="G33" s="7"/>
      <c r="H33" s="7"/>
      <c r="I33" s="7"/>
      <c r="J33" s="7"/>
      <c r="K33" s="7"/>
      <c r="L33" s="7"/>
      <c r="M33" s="47"/>
      <c r="N33" s="7"/>
      <c r="O33" s="21"/>
    </row>
    <row r="34" spans="1:15" ht="9" customHeight="1" x14ac:dyDescent="0.25">
      <c r="A34" s="14"/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47"/>
      <c r="N34" s="7"/>
      <c r="O34" s="21"/>
    </row>
    <row r="35" spans="1:15" s="55" customFormat="1" ht="13.95" customHeight="1" x14ac:dyDescent="0.25">
      <c r="A35" s="68" t="s">
        <v>6</v>
      </c>
      <c r="B35" s="69"/>
      <c r="C35" s="169" t="s">
        <v>49</v>
      </c>
      <c r="D35" s="170"/>
      <c r="E35" s="136" t="s">
        <v>40</v>
      </c>
      <c r="F35" s="69"/>
      <c r="G35" s="71" t="s">
        <v>41</v>
      </c>
      <c r="H35" s="71" t="s">
        <v>41</v>
      </c>
      <c r="I35" s="69"/>
      <c r="J35" s="72"/>
      <c r="K35" s="197" t="s">
        <v>45</v>
      </c>
      <c r="L35" s="197"/>
      <c r="M35" s="197"/>
      <c r="N35" s="197"/>
      <c r="O35" s="15"/>
    </row>
    <row r="36" spans="1:15" ht="13.2" customHeight="1" x14ac:dyDescent="0.25">
      <c r="A36" s="64">
        <v>36526</v>
      </c>
      <c r="B36" s="67"/>
      <c r="C36" s="161" t="s">
        <v>63</v>
      </c>
      <c r="D36" s="162"/>
      <c r="E36" s="161">
        <v>36526</v>
      </c>
      <c r="F36" s="185"/>
      <c r="G36" s="190" t="s">
        <v>64</v>
      </c>
      <c r="H36" s="190"/>
      <c r="I36" s="190"/>
      <c r="J36" s="190"/>
      <c r="K36" s="191">
        <v>567.89</v>
      </c>
      <c r="L36" s="191"/>
      <c r="M36" s="191"/>
      <c r="N36" s="191"/>
      <c r="O36" s="21"/>
    </row>
    <row r="37" spans="1:15" ht="13.2" customHeight="1" x14ac:dyDescent="0.25">
      <c r="A37" s="64"/>
      <c r="B37" s="67"/>
      <c r="C37" s="159"/>
      <c r="D37" s="162"/>
      <c r="E37" s="161"/>
      <c r="F37" s="185"/>
      <c r="G37" s="190"/>
      <c r="H37" s="190"/>
      <c r="I37" s="190"/>
      <c r="J37" s="190"/>
      <c r="K37" s="191"/>
      <c r="L37" s="191"/>
      <c r="M37" s="191"/>
      <c r="N37" s="191"/>
      <c r="O37" s="21"/>
    </row>
    <row r="38" spans="1:15" ht="13.2" customHeight="1" x14ac:dyDescent="0.25">
      <c r="A38" s="64"/>
      <c r="B38" s="67"/>
      <c r="C38" s="159"/>
      <c r="D38" s="162"/>
      <c r="E38" s="161"/>
      <c r="F38" s="185"/>
      <c r="G38" s="190"/>
      <c r="H38" s="190"/>
      <c r="I38" s="190"/>
      <c r="J38" s="190"/>
      <c r="K38" s="191"/>
      <c r="L38" s="191"/>
      <c r="M38" s="191"/>
      <c r="N38" s="191"/>
      <c r="O38" s="21"/>
    </row>
    <row r="39" spans="1:15" ht="13.2" customHeight="1" x14ac:dyDescent="0.25">
      <c r="A39" s="64"/>
      <c r="B39" s="67"/>
      <c r="C39" s="159"/>
      <c r="D39" s="162"/>
      <c r="E39" s="161"/>
      <c r="F39" s="185"/>
      <c r="G39" s="190"/>
      <c r="H39" s="190"/>
      <c r="I39" s="190"/>
      <c r="J39" s="190"/>
      <c r="K39" s="191"/>
      <c r="L39" s="191"/>
      <c r="M39" s="191"/>
      <c r="N39" s="191"/>
      <c r="O39" s="21"/>
    </row>
    <row r="40" spans="1:15" ht="13.2" customHeight="1" x14ac:dyDescent="0.25">
      <c r="A40" s="64"/>
      <c r="B40" s="67"/>
      <c r="C40" s="159"/>
      <c r="D40" s="162"/>
      <c r="E40" s="161"/>
      <c r="F40" s="185"/>
      <c r="G40" s="190"/>
      <c r="H40" s="190"/>
      <c r="I40" s="190"/>
      <c r="J40" s="190"/>
      <c r="K40" s="191"/>
      <c r="L40" s="191"/>
      <c r="M40" s="191"/>
      <c r="N40" s="191"/>
      <c r="O40" s="21"/>
    </row>
    <row r="41" spans="1:15" ht="13.2" customHeight="1" x14ac:dyDescent="0.25">
      <c r="A41" s="64"/>
      <c r="B41" s="67"/>
      <c r="C41" s="159"/>
      <c r="D41" s="162"/>
      <c r="E41" s="161"/>
      <c r="F41" s="185"/>
      <c r="G41" s="190"/>
      <c r="H41" s="190"/>
      <c r="I41" s="190"/>
      <c r="J41" s="190"/>
      <c r="K41" s="191"/>
      <c r="L41" s="191"/>
      <c r="M41" s="191"/>
      <c r="N41" s="191"/>
      <c r="O41" s="21"/>
    </row>
    <row r="42" spans="1:15" ht="13.2" customHeight="1" x14ac:dyDescent="0.25">
      <c r="A42" s="64"/>
      <c r="B42" s="67"/>
      <c r="C42" s="159"/>
      <c r="D42" s="162"/>
      <c r="E42" s="161"/>
      <c r="F42" s="185"/>
      <c r="G42" s="190"/>
      <c r="H42" s="190"/>
      <c r="I42" s="190"/>
      <c r="J42" s="190"/>
      <c r="K42" s="191"/>
      <c r="L42" s="191"/>
      <c r="M42" s="191"/>
      <c r="N42" s="191"/>
      <c r="O42" s="21"/>
    </row>
    <row r="43" spans="1:15" ht="13.2" customHeight="1" x14ac:dyDescent="0.25">
      <c r="A43" s="64"/>
      <c r="B43" s="67"/>
      <c r="C43" s="159"/>
      <c r="D43" s="162"/>
      <c r="E43" s="161"/>
      <c r="F43" s="185"/>
      <c r="G43" s="190"/>
      <c r="H43" s="190"/>
      <c r="I43" s="190"/>
      <c r="J43" s="190"/>
      <c r="K43" s="191"/>
      <c r="L43" s="191"/>
      <c r="M43" s="191"/>
      <c r="N43" s="191"/>
      <c r="O43" s="21"/>
    </row>
    <row r="44" spans="1:15" ht="13.2" customHeight="1" x14ac:dyDescent="0.25">
      <c r="A44" s="64"/>
      <c r="B44" s="67"/>
      <c r="C44" s="159"/>
      <c r="D44" s="162"/>
      <c r="E44" s="161"/>
      <c r="F44" s="185"/>
      <c r="G44" s="190"/>
      <c r="H44" s="190"/>
      <c r="I44" s="190"/>
      <c r="J44" s="190"/>
      <c r="K44" s="191"/>
      <c r="L44" s="191"/>
      <c r="M44" s="191"/>
      <c r="N44" s="191"/>
      <c r="O44" s="21"/>
    </row>
    <row r="45" spans="1:15" ht="13.2" customHeight="1" x14ac:dyDescent="0.25">
      <c r="A45" s="64"/>
      <c r="B45" s="67"/>
      <c r="C45" s="159"/>
      <c r="D45" s="162"/>
      <c r="E45" s="161"/>
      <c r="F45" s="185"/>
      <c r="G45" s="190"/>
      <c r="H45" s="190"/>
      <c r="I45" s="190"/>
      <c r="J45" s="190"/>
      <c r="K45" s="191"/>
      <c r="L45" s="191"/>
      <c r="M45" s="191"/>
      <c r="N45" s="191"/>
      <c r="O45" s="21"/>
    </row>
    <row r="46" spans="1:15" ht="13.2" customHeight="1" x14ac:dyDescent="0.25">
      <c r="A46" s="64"/>
      <c r="B46" s="67"/>
      <c r="C46" s="159"/>
      <c r="D46" s="162"/>
      <c r="E46" s="161"/>
      <c r="F46" s="185"/>
      <c r="G46" s="190"/>
      <c r="H46" s="190"/>
      <c r="I46" s="190"/>
      <c r="J46" s="190"/>
      <c r="K46" s="191"/>
      <c r="L46" s="191"/>
      <c r="M46" s="191"/>
      <c r="N46" s="191"/>
      <c r="O46" s="21"/>
    </row>
    <row r="47" spans="1:15" ht="13.2" customHeight="1" x14ac:dyDescent="0.25">
      <c r="A47" s="64"/>
      <c r="B47" s="67"/>
      <c r="C47" s="159"/>
      <c r="D47" s="162"/>
      <c r="E47" s="161"/>
      <c r="F47" s="185"/>
      <c r="G47" s="190"/>
      <c r="H47" s="190"/>
      <c r="I47" s="190"/>
      <c r="J47" s="190"/>
      <c r="K47" s="191"/>
      <c r="L47" s="191"/>
      <c r="M47" s="191"/>
      <c r="N47" s="191"/>
      <c r="O47" s="21"/>
    </row>
    <row r="48" spans="1:15" ht="13.2" customHeight="1" x14ac:dyDescent="0.25">
      <c r="A48" s="64"/>
      <c r="B48" s="67"/>
      <c r="C48" s="159"/>
      <c r="D48" s="162"/>
      <c r="E48" s="161"/>
      <c r="F48" s="185"/>
      <c r="G48" s="190"/>
      <c r="H48" s="190"/>
      <c r="I48" s="190"/>
      <c r="J48" s="190"/>
      <c r="K48" s="191"/>
      <c r="L48" s="191"/>
      <c r="M48" s="191"/>
      <c r="N48" s="191"/>
      <c r="O48" s="21"/>
    </row>
    <row r="49" spans="1:15" ht="13.2" customHeight="1" x14ac:dyDescent="0.25">
      <c r="A49" s="64"/>
      <c r="B49" s="67"/>
      <c r="C49" s="159"/>
      <c r="D49" s="162"/>
      <c r="E49" s="161"/>
      <c r="F49" s="185"/>
      <c r="G49" s="190"/>
      <c r="H49" s="190"/>
      <c r="I49" s="190"/>
      <c r="J49" s="190"/>
      <c r="K49" s="191"/>
      <c r="L49" s="191"/>
      <c r="M49" s="191"/>
      <c r="N49" s="191"/>
      <c r="O49" s="21"/>
    </row>
    <row r="50" spans="1:15" ht="13.2" customHeight="1" x14ac:dyDescent="0.25">
      <c r="A50" s="64"/>
      <c r="B50" s="67"/>
      <c r="C50" s="159"/>
      <c r="D50" s="162"/>
      <c r="E50" s="161"/>
      <c r="F50" s="185"/>
      <c r="G50" s="190"/>
      <c r="H50" s="190"/>
      <c r="I50" s="190"/>
      <c r="J50" s="190"/>
      <c r="K50" s="191"/>
      <c r="L50" s="191"/>
      <c r="M50" s="191"/>
      <c r="N50" s="191"/>
      <c r="O50" s="21"/>
    </row>
    <row r="51" spans="1:15" ht="13.2" customHeight="1" x14ac:dyDescent="0.25">
      <c r="A51" s="64"/>
      <c r="B51" s="67"/>
      <c r="C51" s="159"/>
      <c r="D51" s="162"/>
      <c r="E51" s="161"/>
      <c r="F51" s="185"/>
      <c r="G51" s="190"/>
      <c r="H51" s="190"/>
      <c r="I51" s="190"/>
      <c r="J51" s="190"/>
      <c r="K51" s="191"/>
      <c r="L51" s="191"/>
      <c r="M51" s="191"/>
      <c r="N51" s="191"/>
      <c r="O51" s="21"/>
    </row>
    <row r="52" spans="1:15" ht="13.2" customHeight="1" x14ac:dyDescent="0.25">
      <c r="A52" s="14" t="s">
        <v>57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85">
        <f>SUM(L36:L51)</f>
        <v>0</v>
      </c>
      <c r="N52" s="7"/>
      <c r="O52" s="93">
        <f>SUM(K36:N51)</f>
        <v>567.89</v>
      </c>
    </row>
    <row r="53" spans="1:15" x14ac:dyDescent="0.25">
      <c r="A53" s="39"/>
      <c r="B53" s="45"/>
      <c r="C53" s="41"/>
      <c r="D53" s="41"/>
      <c r="E53" s="7"/>
      <c r="F53" s="42"/>
      <c r="G53" s="42"/>
      <c r="H53" s="121"/>
      <c r="I53" s="121"/>
      <c r="J53" s="121"/>
      <c r="K53" s="121"/>
      <c r="L53" s="121"/>
      <c r="M53" s="121"/>
      <c r="N53" s="121"/>
      <c r="O53" s="38"/>
    </row>
    <row r="54" spans="1:15" x14ac:dyDescent="0.25">
      <c r="A54" s="39"/>
      <c r="B54" s="45"/>
      <c r="C54" s="41"/>
      <c r="D54" s="41"/>
      <c r="E54" s="7"/>
      <c r="F54" s="42"/>
      <c r="G54" s="42"/>
      <c r="H54" s="121"/>
      <c r="I54" s="121"/>
      <c r="J54" s="121"/>
      <c r="K54" s="121"/>
      <c r="L54" s="121"/>
      <c r="M54" s="121"/>
      <c r="N54" s="121"/>
      <c r="O54" s="38"/>
    </row>
    <row r="55" spans="1:15" ht="13.8" thickBot="1" x14ac:dyDescent="0.3">
      <c r="A55" s="166" t="s">
        <v>78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8"/>
    </row>
    <row r="56" spans="1:15" s="13" customFormat="1" ht="13.2" customHeight="1" x14ac:dyDescent="0.25">
      <c r="A56" s="10" t="s">
        <v>51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1"/>
      <c r="O56" s="12"/>
    </row>
    <row r="57" spans="1:15" s="13" customFormat="1" ht="9" customHeight="1" x14ac:dyDescent="0.25">
      <c r="A57" s="14"/>
      <c r="M57" s="15"/>
      <c r="O57" s="15"/>
    </row>
    <row r="58" spans="1:15" ht="13.2" customHeight="1" x14ac:dyDescent="0.25">
      <c r="A58" s="16" t="s">
        <v>0</v>
      </c>
      <c r="B58" s="17"/>
      <c r="C58" s="171" t="str">
        <f>C$3</f>
        <v>Muster GmbH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9"/>
      <c r="O58" s="91"/>
    </row>
    <row r="59" spans="1:15" ht="9" customHeight="1" x14ac:dyDescent="0.25">
      <c r="A59" s="1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49"/>
      <c r="N59" s="7"/>
      <c r="O59" s="21"/>
    </row>
    <row r="60" spans="1:15" ht="13.2" customHeight="1" x14ac:dyDescent="0.25">
      <c r="A60" s="82" t="s">
        <v>47</v>
      </c>
      <c r="B60" s="83"/>
      <c r="C60" s="171" t="str">
        <f>C$5</f>
        <v>Gabi Glücklich</v>
      </c>
      <c r="D60" s="171"/>
      <c r="E60" s="84" t="s">
        <v>38</v>
      </c>
      <c r="F60" s="134">
        <f>IF(F$5=0," ",F$5)</f>
        <v>101</v>
      </c>
      <c r="G60" s="84" t="s">
        <v>39</v>
      </c>
      <c r="H60" s="171">
        <f>IF(H$5=0," ",H$5)</f>
        <v>5</v>
      </c>
      <c r="I60" s="171"/>
      <c r="J60" s="171"/>
      <c r="K60" s="171"/>
      <c r="L60" s="171"/>
      <c r="M60" s="135" t="str">
        <f>IF(M$5=0," ",M$5)</f>
        <v xml:space="preserve"> </v>
      </c>
      <c r="N60" s="9"/>
      <c r="O60" s="91"/>
    </row>
    <row r="61" spans="1:15" ht="9" customHeight="1" x14ac:dyDescent="0.25">
      <c r="A61" s="1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49"/>
      <c r="N61" s="7"/>
      <c r="O61" s="21"/>
    </row>
    <row r="62" spans="1:15" ht="13.2" customHeight="1" x14ac:dyDescent="0.25">
      <c r="A62" s="16" t="s">
        <v>2</v>
      </c>
      <c r="B62" s="17"/>
      <c r="C62" s="171" t="str">
        <f>C$7</f>
        <v>Mainz</v>
      </c>
      <c r="D62" s="171"/>
      <c r="E62" s="18" t="s">
        <v>3</v>
      </c>
      <c r="F62" s="171" t="str">
        <f>F$7</f>
        <v>Bern</v>
      </c>
      <c r="G62" s="171"/>
      <c r="H62" s="171"/>
      <c r="I62" s="171"/>
      <c r="J62" s="171"/>
      <c r="K62" s="171"/>
      <c r="L62" s="171"/>
      <c r="M62" s="172"/>
      <c r="N62" s="9"/>
      <c r="O62" s="91"/>
    </row>
    <row r="63" spans="1:15" ht="9" customHeight="1" x14ac:dyDescent="0.25">
      <c r="A63" s="1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49"/>
      <c r="N63" s="7"/>
      <c r="O63" s="21"/>
    </row>
    <row r="64" spans="1:15" ht="13.2" customHeight="1" x14ac:dyDescent="0.25">
      <c r="A64" s="16" t="s">
        <v>4</v>
      </c>
      <c r="B64" s="17"/>
      <c r="C64" s="171" t="str">
        <f>C$9</f>
        <v>Besuch Muster Kunde</v>
      </c>
      <c r="D64" s="171"/>
      <c r="E64" s="171"/>
      <c r="F64" s="171"/>
      <c r="G64" s="171"/>
      <c r="H64" s="171"/>
      <c r="I64" s="171"/>
      <c r="J64" s="171"/>
      <c r="K64" s="171"/>
      <c r="L64" s="171"/>
      <c r="M64" s="172"/>
      <c r="N64" s="9"/>
      <c r="O64" s="91"/>
    </row>
    <row r="65" spans="1:15" ht="13.2" customHeight="1" x14ac:dyDescent="0.25">
      <c r="A65" s="2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21"/>
      <c r="N65" s="7"/>
      <c r="O65" s="21"/>
    </row>
    <row r="66" spans="1:15" ht="13.2" customHeight="1" x14ac:dyDescent="0.25">
      <c r="A66" s="14" t="s">
        <v>15</v>
      </c>
      <c r="B66" s="13"/>
      <c r="C66" s="7"/>
      <c r="D66" s="7"/>
      <c r="E66" s="7"/>
      <c r="F66" s="7"/>
      <c r="G66" s="7"/>
      <c r="H66" s="7"/>
      <c r="I66" s="7"/>
      <c r="J66" s="7"/>
      <c r="K66" s="7"/>
      <c r="L66" s="7"/>
      <c r="M66" s="21"/>
      <c r="N66" s="7"/>
      <c r="O66" s="21"/>
    </row>
    <row r="67" spans="1:15" ht="9" customHeight="1" x14ac:dyDescent="0.25">
      <c r="A67" s="1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49"/>
      <c r="N67" s="7"/>
      <c r="O67" s="21"/>
    </row>
    <row r="68" spans="1:15" ht="13.2" customHeight="1" x14ac:dyDescent="0.25">
      <c r="A68" s="46" t="s">
        <v>16</v>
      </c>
      <c r="B68" s="9"/>
      <c r="C68" s="159" t="s">
        <v>65</v>
      </c>
      <c r="D68" s="162"/>
      <c r="E68" s="86" t="s">
        <v>17</v>
      </c>
      <c r="F68" s="66"/>
      <c r="G68" s="96">
        <v>58</v>
      </c>
      <c r="H68" s="87"/>
      <c r="I68" s="90"/>
      <c r="J68" s="95">
        <v>0.3</v>
      </c>
      <c r="K68" s="88"/>
      <c r="L68" s="88"/>
      <c r="M68" s="76">
        <f>I68*0.3</f>
        <v>0</v>
      </c>
      <c r="N68" s="89"/>
      <c r="O68" s="92">
        <f>G68*J68</f>
        <v>17.399999999999999</v>
      </c>
    </row>
    <row r="69" spans="1:15" ht="13.2" customHeight="1" x14ac:dyDescent="0.25">
      <c r="A69" s="2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21"/>
      <c r="N69" s="7"/>
      <c r="O69" s="21"/>
    </row>
    <row r="70" spans="1:15" ht="13.2" customHeight="1" x14ac:dyDescent="0.25">
      <c r="A70" s="14" t="s">
        <v>44</v>
      </c>
      <c r="B70" s="13"/>
      <c r="C70" s="7"/>
      <c r="D70" s="7"/>
      <c r="E70" s="7"/>
      <c r="F70" s="7"/>
      <c r="G70" s="7"/>
      <c r="H70" s="7"/>
      <c r="I70" s="7"/>
      <c r="J70" s="7"/>
      <c r="K70" s="7"/>
      <c r="L70" s="7"/>
      <c r="M70" s="47"/>
      <c r="N70" s="7"/>
      <c r="O70" s="21"/>
    </row>
    <row r="71" spans="1:15" ht="9" customHeight="1" x14ac:dyDescent="0.25">
      <c r="A71" s="14"/>
      <c r="B71" s="13"/>
      <c r="C71" s="7"/>
      <c r="D71" s="7"/>
      <c r="E71" s="7"/>
      <c r="F71" s="7"/>
      <c r="G71" s="7"/>
      <c r="H71" s="7"/>
      <c r="I71" s="7"/>
      <c r="J71" s="7"/>
      <c r="K71" s="7"/>
      <c r="L71" s="7"/>
      <c r="M71" s="47"/>
      <c r="N71" s="7"/>
      <c r="O71" s="21"/>
    </row>
    <row r="72" spans="1:15" s="55" customFormat="1" ht="13.95" customHeight="1" x14ac:dyDescent="0.25">
      <c r="A72" s="68" t="s">
        <v>6</v>
      </c>
      <c r="B72" s="69"/>
      <c r="C72" s="169" t="s">
        <v>49</v>
      </c>
      <c r="D72" s="170"/>
      <c r="E72" s="136" t="s">
        <v>40</v>
      </c>
      <c r="F72" s="69"/>
      <c r="G72" s="71" t="s">
        <v>41</v>
      </c>
      <c r="H72" s="71" t="s">
        <v>41</v>
      </c>
      <c r="I72" s="69"/>
      <c r="J72" s="72"/>
      <c r="K72" s="197" t="s">
        <v>45</v>
      </c>
      <c r="L72" s="197"/>
      <c r="M72" s="197"/>
      <c r="N72" s="197"/>
      <c r="O72" s="15"/>
    </row>
    <row r="73" spans="1:15" ht="13.2" customHeight="1" x14ac:dyDescent="0.25">
      <c r="A73" s="64">
        <v>36528</v>
      </c>
      <c r="B73" s="67"/>
      <c r="C73" s="161" t="s">
        <v>66</v>
      </c>
      <c r="D73" s="162"/>
      <c r="E73" s="161">
        <v>36528</v>
      </c>
      <c r="F73" s="185"/>
      <c r="G73" s="190" t="s">
        <v>55</v>
      </c>
      <c r="H73" s="190"/>
      <c r="I73" s="190"/>
      <c r="J73" s="190"/>
      <c r="K73" s="192">
        <v>88</v>
      </c>
      <c r="L73" s="193"/>
      <c r="M73" s="193"/>
      <c r="N73" s="194"/>
      <c r="O73" s="21"/>
    </row>
    <row r="74" spans="1:15" ht="13.2" customHeight="1" x14ac:dyDescent="0.25">
      <c r="A74" s="64">
        <v>36527</v>
      </c>
      <c r="B74" s="67"/>
      <c r="C74" s="159" t="s">
        <v>67</v>
      </c>
      <c r="D74" s="162"/>
      <c r="E74" s="161">
        <v>36527</v>
      </c>
      <c r="F74" s="185"/>
      <c r="G74" s="190" t="s">
        <v>68</v>
      </c>
      <c r="H74" s="190"/>
      <c r="I74" s="190"/>
      <c r="J74" s="190"/>
      <c r="K74" s="192">
        <v>355</v>
      </c>
      <c r="L74" s="193"/>
      <c r="M74" s="193"/>
      <c r="N74" s="194"/>
      <c r="O74" s="21"/>
    </row>
    <row r="75" spans="1:15" ht="13.2" customHeight="1" x14ac:dyDescent="0.25">
      <c r="A75" s="64"/>
      <c r="B75" s="67"/>
      <c r="C75" s="159"/>
      <c r="D75" s="162"/>
      <c r="E75" s="161"/>
      <c r="F75" s="185"/>
      <c r="G75" s="190"/>
      <c r="H75" s="190"/>
      <c r="I75" s="190"/>
      <c r="J75" s="190"/>
      <c r="K75" s="192"/>
      <c r="L75" s="193"/>
      <c r="M75" s="193"/>
      <c r="N75" s="194"/>
      <c r="O75" s="21"/>
    </row>
    <row r="76" spans="1:15" ht="13.2" customHeight="1" x14ac:dyDescent="0.25">
      <c r="A76" s="64"/>
      <c r="B76" s="67"/>
      <c r="C76" s="159"/>
      <c r="D76" s="162"/>
      <c r="E76" s="161"/>
      <c r="F76" s="185"/>
      <c r="G76" s="190"/>
      <c r="H76" s="190"/>
      <c r="I76" s="190"/>
      <c r="J76" s="190"/>
      <c r="K76" s="192"/>
      <c r="L76" s="193"/>
      <c r="M76" s="193"/>
      <c r="N76" s="194"/>
      <c r="O76" s="21"/>
    </row>
    <row r="77" spans="1:15" ht="13.2" customHeight="1" x14ac:dyDescent="0.25">
      <c r="A77" s="64"/>
      <c r="B77" s="67"/>
      <c r="C77" s="159"/>
      <c r="D77" s="162"/>
      <c r="E77" s="161"/>
      <c r="F77" s="185"/>
      <c r="G77" s="190"/>
      <c r="H77" s="190"/>
      <c r="I77" s="190"/>
      <c r="J77" s="190"/>
      <c r="K77" s="192"/>
      <c r="L77" s="193"/>
      <c r="M77" s="193"/>
      <c r="N77" s="194"/>
      <c r="O77" s="21"/>
    </row>
    <row r="78" spans="1:15" ht="13.2" customHeight="1" x14ac:dyDescent="0.25">
      <c r="A78" s="64"/>
      <c r="B78" s="67"/>
      <c r="C78" s="159"/>
      <c r="D78" s="162"/>
      <c r="E78" s="161"/>
      <c r="F78" s="185"/>
      <c r="G78" s="190"/>
      <c r="H78" s="190"/>
      <c r="I78" s="190"/>
      <c r="J78" s="190"/>
      <c r="K78" s="192"/>
      <c r="L78" s="193"/>
      <c r="M78" s="193"/>
      <c r="N78" s="194"/>
      <c r="O78" s="21"/>
    </row>
    <row r="79" spans="1:15" ht="13.2" customHeight="1" x14ac:dyDescent="0.25">
      <c r="A79" s="64"/>
      <c r="B79" s="67"/>
      <c r="C79" s="159"/>
      <c r="D79" s="162"/>
      <c r="E79" s="161"/>
      <c r="F79" s="185"/>
      <c r="G79" s="190"/>
      <c r="H79" s="190"/>
      <c r="I79" s="190"/>
      <c r="J79" s="190"/>
      <c r="K79" s="192"/>
      <c r="L79" s="193"/>
      <c r="M79" s="193"/>
      <c r="N79" s="194"/>
      <c r="O79" s="21"/>
    </row>
    <row r="80" spans="1:15" ht="13.2" customHeight="1" x14ac:dyDescent="0.25">
      <c r="A80" s="64"/>
      <c r="B80" s="67"/>
      <c r="C80" s="159"/>
      <c r="D80" s="162"/>
      <c r="E80" s="161"/>
      <c r="F80" s="185"/>
      <c r="G80" s="190"/>
      <c r="H80" s="190"/>
      <c r="I80" s="190"/>
      <c r="J80" s="190"/>
      <c r="K80" s="192"/>
      <c r="L80" s="193"/>
      <c r="M80" s="193"/>
      <c r="N80" s="194"/>
      <c r="O80" s="21"/>
    </row>
    <row r="81" spans="1:15" ht="13.2" customHeight="1" x14ac:dyDescent="0.25">
      <c r="A81" s="64"/>
      <c r="B81" s="67"/>
      <c r="C81" s="159"/>
      <c r="D81" s="162"/>
      <c r="E81" s="161"/>
      <c r="F81" s="185"/>
      <c r="G81" s="190"/>
      <c r="H81" s="190"/>
      <c r="I81" s="190"/>
      <c r="J81" s="190"/>
      <c r="K81" s="192"/>
      <c r="L81" s="193"/>
      <c r="M81" s="193"/>
      <c r="N81" s="194"/>
      <c r="O81" s="21"/>
    </row>
    <row r="82" spans="1:15" ht="13.2" customHeight="1" x14ac:dyDescent="0.25">
      <c r="A82" s="64"/>
      <c r="B82" s="67"/>
      <c r="C82" s="159"/>
      <c r="D82" s="162"/>
      <c r="E82" s="161"/>
      <c r="F82" s="185"/>
      <c r="G82" s="190"/>
      <c r="H82" s="190"/>
      <c r="I82" s="190"/>
      <c r="J82" s="190"/>
      <c r="K82" s="192"/>
      <c r="L82" s="193"/>
      <c r="M82" s="193"/>
      <c r="N82" s="194"/>
      <c r="O82" s="21"/>
    </row>
    <row r="83" spans="1:15" ht="13.2" customHeight="1" x14ac:dyDescent="0.25">
      <c r="A83" s="64"/>
      <c r="B83" s="67"/>
      <c r="C83" s="159"/>
      <c r="D83" s="162"/>
      <c r="E83" s="161"/>
      <c r="F83" s="185"/>
      <c r="G83" s="190"/>
      <c r="H83" s="190"/>
      <c r="I83" s="190"/>
      <c r="J83" s="190"/>
      <c r="K83" s="192"/>
      <c r="L83" s="193"/>
      <c r="M83" s="193"/>
      <c r="N83" s="194"/>
      <c r="O83" s="21"/>
    </row>
    <row r="84" spans="1:15" ht="13.2" customHeight="1" x14ac:dyDescent="0.25">
      <c r="A84" s="64"/>
      <c r="B84" s="67"/>
      <c r="C84" s="159"/>
      <c r="D84" s="162"/>
      <c r="E84" s="161"/>
      <c r="F84" s="185"/>
      <c r="G84" s="190"/>
      <c r="H84" s="190"/>
      <c r="I84" s="190"/>
      <c r="J84" s="190"/>
      <c r="K84" s="192"/>
      <c r="L84" s="193"/>
      <c r="M84" s="193"/>
      <c r="N84" s="194"/>
      <c r="O84" s="21"/>
    </row>
    <row r="85" spans="1:15" ht="13.2" customHeight="1" x14ac:dyDescent="0.25">
      <c r="A85" s="64"/>
      <c r="B85" s="67"/>
      <c r="C85" s="159"/>
      <c r="D85" s="162"/>
      <c r="E85" s="161"/>
      <c r="F85" s="185"/>
      <c r="G85" s="190"/>
      <c r="H85" s="190"/>
      <c r="I85" s="190"/>
      <c r="J85" s="190"/>
      <c r="K85" s="192"/>
      <c r="L85" s="193"/>
      <c r="M85" s="193"/>
      <c r="N85" s="194"/>
      <c r="O85" s="21"/>
    </row>
    <row r="86" spans="1:15" ht="13.2" customHeight="1" x14ac:dyDescent="0.25">
      <c r="A86" s="64"/>
      <c r="B86" s="67"/>
      <c r="C86" s="159"/>
      <c r="D86" s="162"/>
      <c r="E86" s="161"/>
      <c r="F86" s="185"/>
      <c r="G86" s="190"/>
      <c r="H86" s="190"/>
      <c r="I86" s="190"/>
      <c r="J86" s="190"/>
      <c r="K86" s="192"/>
      <c r="L86" s="193"/>
      <c r="M86" s="193"/>
      <c r="N86" s="194"/>
      <c r="O86" s="21"/>
    </row>
    <row r="87" spans="1:15" ht="13.2" customHeight="1" x14ac:dyDescent="0.25">
      <c r="A87" s="64"/>
      <c r="B87" s="67"/>
      <c r="C87" s="159"/>
      <c r="D87" s="162"/>
      <c r="E87" s="161"/>
      <c r="F87" s="185"/>
      <c r="G87" s="190"/>
      <c r="H87" s="190"/>
      <c r="I87" s="190"/>
      <c r="J87" s="190"/>
      <c r="K87" s="192"/>
      <c r="L87" s="193"/>
      <c r="M87" s="193"/>
      <c r="N87" s="194"/>
      <c r="O87" s="21"/>
    </row>
    <row r="88" spans="1:15" ht="13.2" customHeight="1" x14ac:dyDescent="0.25">
      <c r="A88" s="64"/>
      <c r="B88" s="67"/>
      <c r="C88" s="159"/>
      <c r="D88" s="162"/>
      <c r="E88" s="161"/>
      <c r="F88" s="185"/>
      <c r="G88" s="190"/>
      <c r="H88" s="190"/>
      <c r="I88" s="190"/>
      <c r="J88" s="190"/>
      <c r="K88" s="192"/>
      <c r="L88" s="193"/>
      <c r="M88" s="193"/>
      <c r="N88" s="194"/>
      <c r="O88" s="21"/>
    </row>
    <row r="89" spans="1:15" ht="13.2" customHeight="1" x14ac:dyDescent="0.25">
      <c r="A89" s="64"/>
      <c r="B89" s="67"/>
      <c r="C89" s="159"/>
      <c r="D89" s="162"/>
      <c r="E89" s="161"/>
      <c r="F89" s="185"/>
      <c r="G89" s="190"/>
      <c r="H89" s="190"/>
      <c r="I89" s="190"/>
      <c r="J89" s="190"/>
      <c r="K89" s="192"/>
      <c r="L89" s="193"/>
      <c r="M89" s="193"/>
      <c r="N89" s="194"/>
      <c r="O89" s="21"/>
    </row>
    <row r="90" spans="1:15" ht="13.2" customHeight="1" x14ac:dyDescent="0.25">
      <c r="A90" s="64"/>
      <c r="B90" s="67"/>
      <c r="C90" s="159"/>
      <c r="D90" s="162"/>
      <c r="E90" s="161"/>
      <c r="F90" s="185"/>
      <c r="G90" s="190"/>
      <c r="H90" s="190"/>
      <c r="I90" s="190"/>
      <c r="J90" s="190"/>
      <c r="K90" s="192"/>
      <c r="L90" s="193"/>
      <c r="M90" s="193"/>
      <c r="N90" s="194"/>
      <c r="O90" s="21"/>
    </row>
    <row r="91" spans="1:15" ht="13.2" customHeight="1" x14ac:dyDescent="0.25">
      <c r="A91" s="64"/>
      <c r="B91" s="67"/>
      <c r="C91" s="159"/>
      <c r="D91" s="162"/>
      <c r="E91" s="161"/>
      <c r="F91" s="185"/>
      <c r="G91" s="190"/>
      <c r="H91" s="190"/>
      <c r="I91" s="190"/>
      <c r="J91" s="190"/>
      <c r="K91" s="192"/>
      <c r="L91" s="193"/>
      <c r="M91" s="193"/>
      <c r="N91" s="194"/>
      <c r="O91" s="21"/>
    </row>
    <row r="92" spans="1:15" ht="13.2" customHeight="1" x14ac:dyDescent="0.25">
      <c r="A92" s="64"/>
      <c r="B92" s="67"/>
      <c r="C92" s="159"/>
      <c r="D92" s="162"/>
      <c r="E92" s="161"/>
      <c r="F92" s="185"/>
      <c r="G92" s="190"/>
      <c r="H92" s="190"/>
      <c r="I92" s="190"/>
      <c r="J92" s="190"/>
      <c r="K92" s="192"/>
      <c r="L92" s="193"/>
      <c r="M92" s="193"/>
      <c r="N92" s="194"/>
      <c r="O92" s="21"/>
    </row>
    <row r="93" spans="1:15" ht="13.2" customHeight="1" x14ac:dyDescent="0.25">
      <c r="A93" s="64"/>
      <c r="B93" s="67"/>
      <c r="C93" s="159"/>
      <c r="D93" s="162"/>
      <c r="E93" s="161"/>
      <c r="F93" s="185"/>
      <c r="G93" s="190"/>
      <c r="H93" s="190"/>
      <c r="I93" s="190"/>
      <c r="J93" s="190"/>
      <c r="K93" s="192"/>
      <c r="L93" s="193"/>
      <c r="M93" s="193"/>
      <c r="N93" s="194"/>
      <c r="O93" s="21"/>
    </row>
    <row r="94" spans="1:15" ht="13.2" customHeight="1" x14ac:dyDescent="0.25">
      <c r="A94" s="64"/>
      <c r="B94" s="67"/>
      <c r="C94" s="159"/>
      <c r="D94" s="162"/>
      <c r="E94" s="161"/>
      <c r="F94" s="185"/>
      <c r="G94" s="190"/>
      <c r="H94" s="190"/>
      <c r="I94" s="190"/>
      <c r="J94" s="190"/>
      <c r="K94" s="192"/>
      <c r="L94" s="193"/>
      <c r="M94" s="193"/>
      <c r="N94" s="194"/>
      <c r="O94" s="21"/>
    </row>
    <row r="95" spans="1:15" ht="13.2" customHeight="1" x14ac:dyDescent="0.25">
      <c r="A95" s="64"/>
      <c r="B95" s="67"/>
      <c r="C95" s="159"/>
      <c r="D95" s="162"/>
      <c r="E95" s="161"/>
      <c r="F95" s="185"/>
      <c r="G95" s="190"/>
      <c r="H95" s="190"/>
      <c r="I95" s="190"/>
      <c r="J95" s="190"/>
      <c r="K95" s="192"/>
      <c r="L95" s="193"/>
      <c r="M95" s="193"/>
      <c r="N95" s="194"/>
      <c r="O95" s="21"/>
    </row>
    <row r="96" spans="1:15" ht="13.2" customHeight="1" x14ac:dyDescent="0.25">
      <c r="A96" s="64"/>
      <c r="B96" s="67"/>
      <c r="C96" s="159"/>
      <c r="D96" s="162"/>
      <c r="E96" s="161"/>
      <c r="F96" s="185"/>
      <c r="G96" s="190"/>
      <c r="H96" s="190"/>
      <c r="I96" s="190"/>
      <c r="J96" s="190"/>
      <c r="K96" s="192"/>
      <c r="L96" s="193"/>
      <c r="M96" s="193"/>
      <c r="N96" s="194"/>
      <c r="O96" s="21"/>
    </row>
    <row r="97" spans="1:15" ht="13.2" customHeight="1" x14ac:dyDescent="0.25">
      <c r="A97" s="64"/>
      <c r="B97" s="67"/>
      <c r="C97" s="159"/>
      <c r="D97" s="162"/>
      <c r="E97" s="161"/>
      <c r="F97" s="185"/>
      <c r="G97" s="190"/>
      <c r="H97" s="190"/>
      <c r="I97" s="190"/>
      <c r="J97" s="190"/>
      <c r="K97" s="192"/>
      <c r="L97" s="193"/>
      <c r="M97" s="193"/>
      <c r="N97" s="194"/>
      <c r="O97" s="21"/>
    </row>
    <row r="98" spans="1:15" ht="13.2" customHeight="1" x14ac:dyDescent="0.25">
      <c r="A98" s="64"/>
      <c r="B98" s="67"/>
      <c r="C98" s="159"/>
      <c r="D98" s="162"/>
      <c r="E98" s="161"/>
      <c r="F98" s="185"/>
      <c r="G98" s="190"/>
      <c r="H98" s="190"/>
      <c r="I98" s="190"/>
      <c r="J98" s="190"/>
      <c r="K98" s="192"/>
      <c r="L98" s="193"/>
      <c r="M98" s="193"/>
      <c r="N98" s="194"/>
      <c r="O98" s="21"/>
    </row>
    <row r="99" spans="1:15" ht="13.2" customHeight="1" x14ac:dyDescent="0.25">
      <c r="A99" s="64"/>
      <c r="B99" s="67"/>
      <c r="C99" s="159"/>
      <c r="D99" s="162"/>
      <c r="E99" s="161"/>
      <c r="F99" s="185"/>
      <c r="G99" s="190"/>
      <c r="H99" s="190"/>
      <c r="I99" s="190"/>
      <c r="J99" s="190"/>
      <c r="K99" s="192"/>
      <c r="L99" s="193"/>
      <c r="M99" s="193"/>
      <c r="N99" s="194"/>
      <c r="O99" s="21"/>
    </row>
    <row r="100" spans="1:15" ht="13.2" customHeight="1" x14ac:dyDescent="0.25">
      <c r="A100" s="64"/>
      <c r="B100" s="67"/>
      <c r="C100" s="159"/>
      <c r="D100" s="162"/>
      <c r="E100" s="161"/>
      <c r="F100" s="185"/>
      <c r="G100" s="190"/>
      <c r="H100" s="190"/>
      <c r="I100" s="190"/>
      <c r="J100" s="190"/>
      <c r="K100" s="192"/>
      <c r="L100" s="193"/>
      <c r="M100" s="193"/>
      <c r="N100" s="194"/>
      <c r="O100" s="21"/>
    </row>
    <row r="101" spans="1:15" ht="13.2" customHeight="1" x14ac:dyDescent="0.25">
      <c r="A101" s="64"/>
      <c r="B101" s="67"/>
      <c r="C101" s="159"/>
      <c r="D101" s="162"/>
      <c r="E101" s="161"/>
      <c r="F101" s="185"/>
      <c r="G101" s="190"/>
      <c r="H101" s="190"/>
      <c r="I101" s="190"/>
      <c r="J101" s="190"/>
      <c r="K101" s="192"/>
      <c r="L101" s="193"/>
      <c r="M101" s="193"/>
      <c r="N101" s="194"/>
      <c r="O101" s="21"/>
    </row>
    <row r="102" spans="1:15" ht="13.2" customHeight="1" x14ac:dyDescent="0.25">
      <c r="A102" s="64"/>
      <c r="B102" s="67"/>
      <c r="C102" s="159"/>
      <c r="D102" s="162"/>
      <c r="E102" s="161"/>
      <c r="F102" s="185"/>
      <c r="G102" s="190"/>
      <c r="H102" s="190"/>
      <c r="I102" s="190"/>
      <c r="J102" s="190"/>
      <c r="K102" s="192"/>
      <c r="L102" s="193"/>
      <c r="M102" s="193"/>
      <c r="N102" s="194"/>
      <c r="O102" s="21"/>
    </row>
    <row r="103" spans="1:15" ht="13.2" customHeight="1" x14ac:dyDescent="0.25">
      <c r="A103" s="28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85">
        <f>SUM(L73:L102)</f>
        <v>0</v>
      </c>
      <c r="N103" s="7"/>
      <c r="O103" s="93">
        <f>SUM(K73:N102)</f>
        <v>443</v>
      </c>
    </row>
    <row r="104" spans="1:15" ht="9" customHeight="1" x14ac:dyDescent="0.25">
      <c r="A104" s="28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21"/>
      <c r="N104" s="7"/>
      <c r="O104" s="21"/>
    </row>
    <row r="105" spans="1:15" ht="13.2" customHeight="1" x14ac:dyDescent="0.25">
      <c r="A105" s="14" t="s">
        <v>42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62" t="e">
        <f>M103+#REF!+M68</f>
        <v>#REF!</v>
      </c>
      <c r="N105" s="7"/>
      <c r="O105" s="94">
        <f>O103+O68</f>
        <v>460.4</v>
      </c>
    </row>
    <row r="106" spans="1:15" ht="13.2" customHeight="1" x14ac:dyDescent="0.25">
      <c r="A106" s="28" t="s">
        <v>48</v>
      </c>
      <c r="B106" s="7"/>
      <c r="C106" s="7"/>
      <c r="D106" s="7"/>
      <c r="E106" s="7"/>
      <c r="F106" s="7"/>
      <c r="G106" s="161"/>
      <c r="H106" s="182"/>
      <c r="I106" s="182"/>
      <c r="J106" s="185"/>
      <c r="K106" s="7"/>
      <c r="L106" s="7"/>
      <c r="M106" s="21"/>
      <c r="N106" s="7"/>
      <c r="O106" s="21"/>
    </row>
    <row r="107" spans="1:15" ht="13.2" customHeight="1" x14ac:dyDescent="0.25">
      <c r="A107" s="28" t="s">
        <v>79</v>
      </c>
      <c r="B107" s="7"/>
      <c r="C107" s="7"/>
      <c r="D107" s="7"/>
      <c r="E107" s="7"/>
      <c r="F107" s="7"/>
      <c r="G107" s="161"/>
      <c r="H107" s="182"/>
      <c r="I107" s="182"/>
      <c r="J107" s="185"/>
      <c r="K107" s="7"/>
      <c r="L107" s="7"/>
      <c r="M107" s="21"/>
      <c r="N107" s="7"/>
      <c r="O107" s="21"/>
    </row>
    <row r="108" spans="1:15" ht="13.2" customHeight="1" x14ac:dyDescent="0.25">
      <c r="A108" s="28" t="s">
        <v>43</v>
      </c>
      <c r="B108" s="7"/>
      <c r="C108" s="7"/>
      <c r="D108" s="7"/>
      <c r="E108" s="7"/>
      <c r="F108" s="7"/>
      <c r="G108" s="163"/>
      <c r="H108" s="164"/>
      <c r="I108" s="164"/>
      <c r="J108" s="165"/>
      <c r="K108" s="7"/>
      <c r="L108" s="7"/>
      <c r="M108" s="21"/>
      <c r="N108" s="7"/>
      <c r="O108" s="21"/>
    </row>
    <row r="109" spans="1:15" ht="13.2" customHeight="1" x14ac:dyDescent="0.25">
      <c r="A109" s="28"/>
      <c r="B109" s="7"/>
      <c r="C109" s="7"/>
      <c r="D109" s="7"/>
      <c r="E109" s="7"/>
      <c r="F109" s="7"/>
      <c r="G109" s="147"/>
      <c r="H109" s="147"/>
      <c r="I109" s="147"/>
      <c r="J109" s="147"/>
      <c r="K109" s="7"/>
      <c r="L109" s="7"/>
      <c r="M109" s="21"/>
      <c r="N109" s="7"/>
      <c r="O109" s="21"/>
    </row>
    <row r="110" spans="1:15" ht="13.2" customHeight="1" x14ac:dyDescent="0.25">
      <c r="A110" s="28"/>
      <c r="B110" s="7"/>
      <c r="C110" s="7"/>
      <c r="D110" s="148"/>
      <c r="E110" s="152"/>
      <c r="F110" s="149"/>
      <c r="G110" s="147"/>
      <c r="H110" s="147"/>
      <c r="I110" s="147"/>
      <c r="J110" s="147"/>
      <c r="K110" s="7"/>
      <c r="L110" s="7"/>
      <c r="M110" s="7"/>
      <c r="N110" s="7"/>
      <c r="O110" s="21"/>
    </row>
    <row r="111" spans="1:15" ht="13.2" customHeight="1" x14ac:dyDescent="0.25">
      <c r="A111" s="28" t="s">
        <v>90</v>
      </c>
      <c r="B111" s="7"/>
      <c r="C111" s="7"/>
      <c r="D111" s="150"/>
      <c r="E111" s="153"/>
      <c r="F111" s="151"/>
      <c r="G111" s="7"/>
      <c r="H111" s="7"/>
      <c r="I111" s="7"/>
      <c r="J111" s="7"/>
      <c r="K111" s="7"/>
      <c r="L111" s="7"/>
      <c r="M111" s="7"/>
      <c r="N111" s="7"/>
      <c r="O111" s="21"/>
    </row>
    <row r="112" spans="1:15" ht="13.2" customHeight="1" thickBot="1" x14ac:dyDescent="0.3">
      <c r="A112" s="166" t="s">
        <v>75</v>
      </c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8"/>
    </row>
  </sheetData>
  <sheetProtection password="E5EA" sheet="1" selectLockedCells="1"/>
  <mergeCells count="211">
    <mergeCell ref="K72:N72"/>
    <mergeCell ref="G73:J73"/>
    <mergeCell ref="K73:N73"/>
    <mergeCell ref="G74:J74"/>
    <mergeCell ref="K74:N74"/>
    <mergeCell ref="K98:N98"/>
    <mergeCell ref="G99:J99"/>
    <mergeCell ref="K99:N99"/>
    <mergeCell ref="G100:J100"/>
    <mergeCell ref="K100:N100"/>
    <mergeCell ref="K95:N95"/>
    <mergeCell ref="G96:J96"/>
    <mergeCell ref="K96:N96"/>
    <mergeCell ref="G97:J97"/>
    <mergeCell ref="K97:N97"/>
    <mergeCell ref="A112:O112"/>
    <mergeCell ref="K80:N80"/>
    <mergeCell ref="K81:N81"/>
    <mergeCell ref="K82:N82"/>
    <mergeCell ref="K83:N83"/>
    <mergeCell ref="K84:N84"/>
    <mergeCell ref="K78:N78"/>
    <mergeCell ref="K79:N79"/>
    <mergeCell ref="K75:N75"/>
    <mergeCell ref="G76:J76"/>
    <mergeCell ref="K76:N76"/>
    <mergeCell ref="G77:J77"/>
    <mergeCell ref="K77:N77"/>
    <mergeCell ref="C102:D102"/>
    <mergeCell ref="E102:F102"/>
    <mergeCell ref="G102:J102"/>
    <mergeCell ref="K102:N102"/>
    <mergeCell ref="G106:J106"/>
    <mergeCell ref="G108:J108"/>
    <mergeCell ref="C101:D101"/>
    <mergeCell ref="E101:F101"/>
    <mergeCell ref="G101:J101"/>
    <mergeCell ref="K101:N101"/>
    <mergeCell ref="K85:N85"/>
    <mergeCell ref="E73:F73"/>
    <mergeCell ref="C98:D98"/>
    <mergeCell ref="C99:D99"/>
    <mergeCell ref="C100:D100"/>
    <mergeCell ref="E98:F98"/>
    <mergeCell ref="G98:J98"/>
    <mergeCell ref="E100:F100"/>
    <mergeCell ref="E99:F99"/>
    <mergeCell ref="C95:D95"/>
    <mergeCell ref="C96:D96"/>
    <mergeCell ref="C97:D97"/>
    <mergeCell ref="E95:F95"/>
    <mergeCell ref="G95:J95"/>
    <mergeCell ref="E97:F97"/>
    <mergeCell ref="E96:F96"/>
    <mergeCell ref="C83:D83"/>
    <mergeCell ref="E83:F83"/>
    <mergeCell ref="G83:J83"/>
    <mergeCell ref="C84:D84"/>
    <mergeCell ref="E84:F84"/>
    <mergeCell ref="G84:J84"/>
    <mergeCell ref="C85:D85"/>
    <mergeCell ref="E85:F85"/>
    <mergeCell ref="G85:J85"/>
    <mergeCell ref="C35:D35"/>
    <mergeCell ref="K35:N35"/>
    <mergeCell ref="C36:D36"/>
    <mergeCell ref="E36:F36"/>
    <mergeCell ref="G36:J36"/>
    <mergeCell ref="K36:N36"/>
    <mergeCell ref="C78:D78"/>
    <mergeCell ref="G78:J78"/>
    <mergeCell ref="E78:F78"/>
    <mergeCell ref="C58:M58"/>
    <mergeCell ref="C60:D60"/>
    <mergeCell ref="C62:D62"/>
    <mergeCell ref="H60:L60"/>
    <mergeCell ref="F62:M62"/>
    <mergeCell ref="C68:D68"/>
    <mergeCell ref="C64:M64"/>
    <mergeCell ref="C75:D75"/>
    <mergeCell ref="C76:D76"/>
    <mergeCell ref="C77:D77"/>
    <mergeCell ref="E75:F75"/>
    <mergeCell ref="G75:J75"/>
    <mergeCell ref="E77:F77"/>
    <mergeCell ref="E76:F76"/>
    <mergeCell ref="C72:D72"/>
    <mergeCell ref="H5:L5"/>
    <mergeCell ref="F7:M7"/>
    <mergeCell ref="C3:M3"/>
    <mergeCell ref="C5:D5"/>
    <mergeCell ref="C7:D7"/>
    <mergeCell ref="J12:J15"/>
    <mergeCell ref="K12:K15"/>
    <mergeCell ref="L12:L15"/>
    <mergeCell ref="C13:D13"/>
    <mergeCell ref="C9:M9"/>
    <mergeCell ref="F10:O10"/>
    <mergeCell ref="C37:D37"/>
    <mergeCell ref="E37:F37"/>
    <mergeCell ref="G37:J37"/>
    <mergeCell ref="K37:N37"/>
    <mergeCell ref="C38:D38"/>
    <mergeCell ref="E38:F38"/>
    <mergeCell ref="G38:J38"/>
    <mergeCell ref="K38:N38"/>
    <mergeCell ref="C39:D39"/>
    <mergeCell ref="E39:F39"/>
    <mergeCell ref="G39:J39"/>
    <mergeCell ref="K39:N39"/>
    <mergeCell ref="C40:D40"/>
    <mergeCell ref="E40:F40"/>
    <mergeCell ref="G40:J40"/>
    <mergeCell ref="K40:N40"/>
    <mergeCell ref="C41:D41"/>
    <mergeCell ref="E41:F41"/>
    <mergeCell ref="G41:J41"/>
    <mergeCell ref="K41:N41"/>
    <mergeCell ref="C42:D42"/>
    <mergeCell ref="E42:F42"/>
    <mergeCell ref="G42:J42"/>
    <mergeCell ref="K42:N42"/>
    <mergeCell ref="C43:D43"/>
    <mergeCell ref="E43:F43"/>
    <mergeCell ref="G43:J43"/>
    <mergeCell ref="K43:N43"/>
    <mergeCell ref="C44:D44"/>
    <mergeCell ref="E44:F44"/>
    <mergeCell ref="G44:J44"/>
    <mergeCell ref="K44:N44"/>
    <mergeCell ref="C45:D45"/>
    <mergeCell ref="E45:F45"/>
    <mergeCell ref="G45:J45"/>
    <mergeCell ref="K45:N45"/>
    <mergeCell ref="C46:D46"/>
    <mergeCell ref="E46:F46"/>
    <mergeCell ref="G46:J46"/>
    <mergeCell ref="K46:N46"/>
    <mergeCell ref="C48:D48"/>
    <mergeCell ref="E48:F48"/>
    <mergeCell ref="G48:J48"/>
    <mergeCell ref="K48:N48"/>
    <mergeCell ref="C49:D49"/>
    <mergeCell ref="E49:F49"/>
    <mergeCell ref="G49:J49"/>
    <mergeCell ref="K49:N49"/>
    <mergeCell ref="C50:D50"/>
    <mergeCell ref="E50:F50"/>
    <mergeCell ref="G50:J50"/>
    <mergeCell ref="K50:N50"/>
    <mergeCell ref="C51:D51"/>
    <mergeCell ref="E51:F51"/>
    <mergeCell ref="G51:J51"/>
    <mergeCell ref="K51:N51"/>
    <mergeCell ref="C82:D82"/>
    <mergeCell ref="E82:F82"/>
    <mergeCell ref="G82:J82"/>
    <mergeCell ref="A55:O55"/>
    <mergeCell ref="C79:D79"/>
    <mergeCell ref="C80:D80"/>
    <mergeCell ref="C81:D81"/>
    <mergeCell ref="G81:J81"/>
    <mergeCell ref="G80:J80"/>
    <mergeCell ref="G79:J79"/>
    <mergeCell ref="E79:F79"/>
    <mergeCell ref="E80:F80"/>
    <mergeCell ref="E81:F81"/>
    <mergeCell ref="C73:D73"/>
    <mergeCell ref="C74:D74"/>
    <mergeCell ref="E74:F74"/>
    <mergeCell ref="C90:D90"/>
    <mergeCell ref="E90:F90"/>
    <mergeCell ref="G90:J90"/>
    <mergeCell ref="K90:N90"/>
    <mergeCell ref="C94:D94"/>
    <mergeCell ref="E94:F94"/>
    <mergeCell ref="G94:J94"/>
    <mergeCell ref="K94:N94"/>
    <mergeCell ref="C86:D86"/>
    <mergeCell ref="E86:F86"/>
    <mergeCell ref="G86:J86"/>
    <mergeCell ref="K86:N86"/>
    <mergeCell ref="C87:D87"/>
    <mergeCell ref="E87:F87"/>
    <mergeCell ref="G87:J87"/>
    <mergeCell ref="K87:N87"/>
    <mergeCell ref="K88:N88"/>
    <mergeCell ref="G107:J107"/>
    <mergeCell ref="C47:D47"/>
    <mergeCell ref="E47:F47"/>
    <mergeCell ref="G47:J47"/>
    <mergeCell ref="K47:N47"/>
    <mergeCell ref="C91:D91"/>
    <mergeCell ref="E91:F91"/>
    <mergeCell ref="G91:J91"/>
    <mergeCell ref="K91:N91"/>
    <mergeCell ref="C92:D92"/>
    <mergeCell ref="E92:F92"/>
    <mergeCell ref="G92:J92"/>
    <mergeCell ref="K92:N92"/>
    <mergeCell ref="C93:D93"/>
    <mergeCell ref="E93:F93"/>
    <mergeCell ref="G93:J93"/>
    <mergeCell ref="K93:N93"/>
    <mergeCell ref="C88:D88"/>
    <mergeCell ref="E88:F88"/>
    <mergeCell ref="G88:J88"/>
    <mergeCell ref="C89:D89"/>
    <mergeCell ref="E89:F89"/>
    <mergeCell ref="G89:J89"/>
    <mergeCell ref="K89:N89"/>
  </mergeCells>
  <hyperlinks>
    <hyperlink ref="F10" r:id="rId1" display="Verpflegungsmehraufwand Ausland BMF-Schreiben"/>
    <hyperlink ref="F10:O10" r:id="rId2" display="Verpflegungsmehraufwand Ausland BMF-Schreiben 2023"/>
  </hyperlinks>
  <pageMargins left="0.70866141732283472" right="0.31496062992125984" top="0.74803149606299213" bottom="0.74803149606299213" header="0.31496062992125984" footer="0.31496062992125984"/>
  <pageSetup paperSize="9" orientation="portrait" r:id="rId3"/>
  <rowBreaks count="1" manualBreakCount="1">
    <brk id="55" max="1638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B2" sqref="B2:I2"/>
    </sheetView>
  </sheetViews>
  <sheetFormatPr baseColWidth="10" defaultColWidth="10.3984375" defaultRowHeight="13.2" x14ac:dyDescent="0.25"/>
  <cols>
    <col min="1" max="1" width="10.19921875" style="1" customWidth="1"/>
    <col min="2" max="2" width="4.09765625" style="1" customWidth="1"/>
    <col min="3" max="3" width="19.5" style="1" customWidth="1"/>
    <col min="4" max="4" width="4.09765625" style="1" customWidth="1"/>
    <col min="5" max="6" width="9.69921875" style="1" customWidth="1"/>
    <col min="7" max="7" width="4.09765625" style="1" customWidth="1"/>
    <col min="8" max="8" width="9.59765625" style="1" customWidth="1"/>
    <col min="9" max="9" width="9.69921875" style="1" customWidth="1"/>
    <col min="10" max="10" width="6.59765625" style="1" customWidth="1"/>
    <col min="11" max="16384" width="10.3984375" style="1"/>
  </cols>
  <sheetData>
    <row r="1" spans="1:9" s="13" customFormat="1" x14ac:dyDescent="0.25">
      <c r="A1" s="10" t="s">
        <v>94</v>
      </c>
      <c r="B1" s="11"/>
      <c r="C1" s="11"/>
      <c r="D1" s="11"/>
      <c r="E1" s="11"/>
      <c r="F1" s="11"/>
      <c r="G1" s="11"/>
      <c r="H1" s="11"/>
      <c r="I1" s="156" t="str">
        <f>'RK Inland mit Übernachtung'!$M$1</f>
        <v>V:20240104</v>
      </c>
    </row>
    <row r="2" spans="1:9" x14ac:dyDescent="0.25">
      <c r="A2" s="14" t="s">
        <v>0</v>
      </c>
      <c r="B2" s="198" t="s">
        <v>58</v>
      </c>
      <c r="C2" s="199"/>
      <c r="D2" s="199"/>
      <c r="E2" s="199"/>
      <c r="F2" s="199"/>
      <c r="G2" s="199"/>
      <c r="H2" s="199"/>
      <c r="I2" s="200"/>
    </row>
    <row r="3" spans="1:9" x14ac:dyDescent="0.25">
      <c r="A3" s="14"/>
      <c r="B3" s="13"/>
      <c r="C3" s="13"/>
      <c r="D3" s="13"/>
      <c r="E3" s="13"/>
      <c r="F3" s="13"/>
      <c r="G3" s="13"/>
      <c r="H3" s="13"/>
      <c r="I3" s="15"/>
    </row>
    <row r="4" spans="1:9" x14ac:dyDescent="0.25">
      <c r="A4" s="103" t="s">
        <v>1</v>
      </c>
      <c r="B4" s="159" t="s">
        <v>59</v>
      </c>
      <c r="C4" s="162"/>
      <c r="D4" s="180" t="s">
        <v>53</v>
      </c>
      <c r="E4" s="180"/>
      <c r="F4" s="159">
        <v>101</v>
      </c>
      <c r="G4" s="162"/>
      <c r="H4" s="66" t="s">
        <v>52</v>
      </c>
      <c r="I4" s="110">
        <v>5</v>
      </c>
    </row>
    <row r="5" spans="1:9" x14ac:dyDescent="0.25">
      <c r="A5" s="14"/>
      <c r="B5" s="13"/>
      <c r="C5" s="13"/>
      <c r="D5" s="13"/>
      <c r="E5" s="13"/>
      <c r="F5" s="13"/>
      <c r="G5" s="13"/>
      <c r="H5" s="13"/>
      <c r="I5" s="15"/>
    </row>
    <row r="6" spans="1:9" x14ac:dyDescent="0.25">
      <c r="A6" s="14" t="s">
        <v>18</v>
      </c>
      <c r="B6" s="13"/>
      <c r="C6" s="13"/>
      <c r="D6" s="13"/>
      <c r="E6" s="13"/>
      <c r="F6" s="13"/>
      <c r="G6" s="97" t="s">
        <v>19</v>
      </c>
      <c r="H6" s="201" t="s">
        <v>80</v>
      </c>
      <c r="I6" s="202"/>
    </row>
    <row r="7" spans="1:9" x14ac:dyDescent="0.25">
      <c r="A7" s="14"/>
      <c r="B7" s="13"/>
      <c r="C7" s="13"/>
      <c r="D7" s="13"/>
      <c r="E7" s="13"/>
      <c r="F7" s="13"/>
      <c r="G7" s="13"/>
      <c r="H7" s="13"/>
      <c r="I7" s="15"/>
    </row>
    <row r="8" spans="1:9" x14ac:dyDescent="0.25">
      <c r="A8" s="104" t="s">
        <v>3</v>
      </c>
      <c r="B8" s="98"/>
      <c r="C8" s="203" t="s">
        <v>69</v>
      </c>
      <c r="D8" s="203"/>
      <c r="E8" s="203"/>
      <c r="F8" s="203"/>
      <c r="G8" s="203"/>
      <c r="H8" s="203"/>
      <c r="I8" s="204"/>
    </row>
    <row r="9" spans="1:9" x14ac:dyDescent="0.25">
      <c r="A9" s="105" t="s">
        <v>4</v>
      </c>
      <c r="B9" s="137"/>
      <c r="C9" s="211" t="s">
        <v>70</v>
      </c>
      <c r="D9" s="212"/>
      <c r="E9" s="212"/>
      <c r="F9" s="212"/>
      <c r="G9" s="212"/>
      <c r="H9" s="108" t="s">
        <v>54</v>
      </c>
      <c r="I9" s="112">
        <v>815</v>
      </c>
    </row>
    <row r="10" spans="1:9" x14ac:dyDescent="0.25">
      <c r="A10" s="105" t="s">
        <v>23</v>
      </c>
      <c r="B10" s="99" t="s">
        <v>20</v>
      </c>
      <c r="C10" s="100">
        <v>36555</v>
      </c>
      <c r="D10" s="99" t="s">
        <v>21</v>
      </c>
      <c r="E10" s="198">
        <v>0.42708333333333331</v>
      </c>
      <c r="F10" s="205"/>
      <c r="G10" s="99" t="s">
        <v>22</v>
      </c>
      <c r="H10" s="206" t="s">
        <v>60</v>
      </c>
      <c r="I10" s="207"/>
    </row>
    <row r="11" spans="1:9" x14ac:dyDescent="0.25">
      <c r="A11" s="105" t="s">
        <v>24</v>
      </c>
      <c r="B11" s="99" t="s">
        <v>20</v>
      </c>
      <c r="C11" s="100">
        <v>36555</v>
      </c>
      <c r="D11" s="99" t="s">
        <v>21</v>
      </c>
      <c r="E11" s="208">
        <v>0.5625</v>
      </c>
      <c r="F11" s="208"/>
      <c r="G11" s="99" t="s">
        <v>27</v>
      </c>
      <c r="H11" s="209" t="s">
        <v>60</v>
      </c>
      <c r="I11" s="210"/>
    </row>
    <row r="12" spans="1:9" x14ac:dyDescent="0.25">
      <c r="A12" s="106"/>
      <c r="B12" s="3"/>
      <c r="C12" s="3"/>
      <c r="D12" s="101"/>
      <c r="E12" s="101" t="s">
        <v>25</v>
      </c>
      <c r="F12" s="111">
        <v>24</v>
      </c>
      <c r="G12" s="3" t="s">
        <v>26</v>
      </c>
      <c r="H12" s="4"/>
      <c r="I12" s="107">
        <f>F12*0.3</f>
        <v>7.1999999999999993</v>
      </c>
    </row>
    <row r="13" spans="1:9" x14ac:dyDescent="0.25">
      <c r="A13" s="28"/>
      <c r="B13" s="7"/>
      <c r="C13" s="7"/>
      <c r="D13" s="7"/>
      <c r="E13" s="7"/>
      <c r="F13" s="7"/>
      <c r="G13" s="7"/>
      <c r="H13" s="7"/>
      <c r="I13" s="21"/>
    </row>
    <row r="14" spans="1:9" x14ac:dyDescent="0.25">
      <c r="A14" s="104" t="s">
        <v>3</v>
      </c>
      <c r="B14" s="98"/>
      <c r="C14" s="203"/>
      <c r="D14" s="203"/>
      <c r="E14" s="203"/>
      <c r="F14" s="203"/>
      <c r="G14" s="203"/>
      <c r="H14" s="203"/>
      <c r="I14" s="204"/>
    </row>
    <row r="15" spans="1:9" x14ac:dyDescent="0.25">
      <c r="A15" s="105" t="s">
        <v>4</v>
      </c>
      <c r="B15" s="137"/>
      <c r="C15" s="211"/>
      <c r="D15" s="212"/>
      <c r="E15" s="212"/>
      <c r="F15" s="212"/>
      <c r="G15" s="212"/>
      <c r="H15" s="108" t="s">
        <v>54</v>
      </c>
      <c r="I15" s="112"/>
    </row>
    <row r="16" spans="1:9" x14ac:dyDescent="0.25">
      <c r="A16" s="105" t="s">
        <v>23</v>
      </c>
      <c r="B16" s="99" t="s">
        <v>20</v>
      </c>
      <c r="C16" s="100"/>
      <c r="D16" s="99" t="s">
        <v>21</v>
      </c>
      <c r="E16" s="198"/>
      <c r="F16" s="205"/>
      <c r="G16" s="99" t="s">
        <v>22</v>
      </c>
      <c r="H16" s="206"/>
      <c r="I16" s="207"/>
    </row>
    <row r="17" spans="1:9" x14ac:dyDescent="0.25">
      <c r="A17" s="105" t="s">
        <v>24</v>
      </c>
      <c r="B17" s="99" t="s">
        <v>20</v>
      </c>
      <c r="C17" s="100"/>
      <c r="D17" s="99" t="s">
        <v>21</v>
      </c>
      <c r="E17" s="208"/>
      <c r="F17" s="208"/>
      <c r="G17" s="99" t="s">
        <v>27</v>
      </c>
      <c r="H17" s="209"/>
      <c r="I17" s="210"/>
    </row>
    <row r="18" spans="1:9" x14ac:dyDescent="0.25">
      <c r="A18" s="106"/>
      <c r="B18" s="3"/>
      <c r="C18" s="3"/>
      <c r="D18" s="101"/>
      <c r="E18" s="101" t="s">
        <v>25</v>
      </c>
      <c r="F18" s="111"/>
      <c r="G18" s="3" t="s">
        <v>26</v>
      </c>
      <c r="H18" s="4"/>
      <c r="I18" s="107">
        <f>F18*0.3</f>
        <v>0</v>
      </c>
    </row>
    <row r="19" spans="1:9" x14ac:dyDescent="0.25">
      <c r="A19" s="28"/>
      <c r="B19" s="7"/>
      <c r="C19" s="7"/>
      <c r="D19" s="7"/>
      <c r="E19" s="7"/>
      <c r="F19" s="7"/>
      <c r="G19" s="7"/>
      <c r="H19" s="7"/>
      <c r="I19" s="21"/>
    </row>
    <row r="20" spans="1:9" x14ac:dyDescent="0.25">
      <c r="A20" s="104" t="s">
        <v>3</v>
      </c>
      <c r="B20" s="98"/>
      <c r="C20" s="203"/>
      <c r="D20" s="203"/>
      <c r="E20" s="203"/>
      <c r="F20" s="203"/>
      <c r="G20" s="203"/>
      <c r="H20" s="203"/>
      <c r="I20" s="204"/>
    </row>
    <row r="21" spans="1:9" x14ac:dyDescent="0.25">
      <c r="A21" s="105" t="s">
        <v>4</v>
      </c>
      <c r="B21" s="137"/>
      <c r="C21" s="211"/>
      <c r="D21" s="212"/>
      <c r="E21" s="212"/>
      <c r="F21" s="212"/>
      <c r="G21" s="212"/>
      <c r="H21" s="108" t="s">
        <v>54</v>
      </c>
      <c r="I21" s="112"/>
    </row>
    <row r="22" spans="1:9" x14ac:dyDescent="0.25">
      <c r="A22" s="105" t="s">
        <v>23</v>
      </c>
      <c r="B22" s="99" t="s">
        <v>20</v>
      </c>
      <c r="C22" s="100"/>
      <c r="D22" s="99" t="s">
        <v>21</v>
      </c>
      <c r="E22" s="198"/>
      <c r="F22" s="205"/>
      <c r="G22" s="99" t="s">
        <v>22</v>
      </c>
      <c r="H22" s="206"/>
      <c r="I22" s="207"/>
    </row>
    <row r="23" spans="1:9" x14ac:dyDescent="0.25">
      <c r="A23" s="105" t="s">
        <v>24</v>
      </c>
      <c r="B23" s="99" t="s">
        <v>20</v>
      </c>
      <c r="C23" s="100"/>
      <c r="D23" s="99" t="s">
        <v>21</v>
      </c>
      <c r="E23" s="208"/>
      <c r="F23" s="208"/>
      <c r="G23" s="99" t="s">
        <v>27</v>
      </c>
      <c r="H23" s="209"/>
      <c r="I23" s="210"/>
    </row>
    <row r="24" spans="1:9" x14ac:dyDescent="0.25">
      <c r="A24" s="106"/>
      <c r="B24" s="3"/>
      <c r="C24" s="3"/>
      <c r="D24" s="101"/>
      <c r="E24" s="101" t="s">
        <v>25</v>
      </c>
      <c r="F24" s="111"/>
      <c r="G24" s="3" t="s">
        <v>26</v>
      </c>
      <c r="H24" s="4"/>
      <c r="I24" s="107">
        <f>F24*0.3</f>
        <v>0</v>
      </c>
    </row>
    <row r="25" spans="1:9" x14ac:dyDescent="0.25">
      <c r="A25" s="28"/>
      <c r="B25" s="7"/>
      <c r="C25" s="7"/>
      <c r="D25" s="7"/>
      <c r="E25" s="7"/>
      <c r="F25" s="7"/>
      <c r="G25" s="7"/>
      <c r="H25" s="7"/>
      <c r="I25" s="21"/>
    </row>
    <row r="26" spans="1:9" x14ac:dyDescent="0.25">
      <c r="A26" s="104" t="s">
        <v>3</v>
      </c>
      <c r="B26" s="98"/>
      <c r="C26" s="203"/>
      <c r="D26" s="203"/>
      <c r="E26" s="203"/>
      <c r="F26" s="203"/>
      <c r="G26" s="203"/>
      <c r="H26" s="203"/>
      <c r="I26" s="204"/>
    </row>
    <row r="27" spans="1:9" x14ac:dyDescent="0.25">
      <c r="A27" s="105" t="s">
        <v>4</v>
      </c>
      <c r="B27" s="137"/>
      <c r="C27" s="211"/>
      <c r="D27" s="212"/>
      <c r="E27" s="212"/>
      <c r="F27" s="212"/>
      <c r="G27" s="212"/>
      <c r="H27" s="108" t="s">
        <v>54</v>
      </c>
      <c r="I27" s="112"/>
    </row>
    <row r="28" spans="1:9" x14ac:dyDescent="0.25">
      <c r="A28" s="105" t="s">
        <v>23</v>
      </c>
      <c r="B28" s="99" t="s">
        <v>20</v>
      </c>
      <c r="C28" s="100"/>
      <c r="D28" s="99" t="s">
        <v>21</v>
      </c>
      <c r="E28" s="198"/>
      <c r="F28" s="205"/>
      <c r="G28" s="99" t="s">
        <v>22</v>
      </c>
      <c r="H28" s="206"/>
      <c r="I28" s="207"/>
    </row>
    <row r="29" spans="1:9" x14ac:dyDescent="0.25">
      <c r="A29" s="105" t="s">
        <v>24</v>
      </c>
      <c r="B29" s="99" t="s">
        <v>20</v>
      </c>
      <c r="C29" s="100"/>
      <c r="D29" s="99" t="s">
        <v>21</v>
      </c>
      <c r="E29" s="208"/>
      <c r="F29" s="208"/>
      <c r="G29" s="99" t="s">
        <v>27</v>
      </c>
      <c r="H29" s="209"/>
      <c r="I29" s="210"/>
    </row>
    <row r="30" spans="1:9" x14ac:dyDescent="0.25">
      <c r="A30" s="106"/>
      <c r="B30" s="3"/>
      <c r="C30" s="3"/>
      <c r="D30" s="101"/>
      <c r="E30" s="101" t="s">
        <v>25</v>
      </c>
      <c r="F30" s="111"/>
      <c r="G30" s="3" t="s">
        <v>26</v>
      </c>
      <c r="H30" s="4"/>
      <c r="I30" s="107">
        <f>F30*0.3</f>
        <v>0</v>
      </c>
    </row>
    <row r="31" spans="1:9" x14ac:dyDescent="0.25">
      <c r="A31" s="28"/>
      <c r="B31" s="7"/>
      <c r="C31" s="7"/>
      <c r="D31" s="7"/>
      <c r="E31" s="7"/>
      <c r="F31" s="7"/>
      <c r="G31" s="7"/>
      <c r="H31" s="7"/>
      <c r="I31" s="21"/>
    </row>
    <row r="32" spans="1:9" x14ac:dyDescent="0.25">
      <c r="A32" s="104" t="s">
        <v>3</v>
      </c>
      <c r="B32" s="98"/>
      <c r="C32" s="203"/>
      <c r="D32" s="203"/>
      <c r="E32" s="203"/>
      <c r="F32" s="203"/>
      <c r="G32" s="203"/>
      <c r="H32" s="203"/>
      <c r="I32" s="204"/>
    </row>
    <row r="33" spans="1:9" x14ac:dyDescent="0.25">
      <c r="A33" s="105" t="s">
        <v>4</v>
      </c>
      <c r="B33" s="137"/>
      <c r="C33" s="211"/>
      <c r="D33" s="212"/>
      <c r="E33" s="212"/>
      <c r="F33" s="212"/>
      <c r="G33" s="212"/>
      <c r="H33" s="108" t="s">
        <v>54</v>
      </c>
      <c r="I33" s="112"/>
    </row>
    <row r="34" spans="1:9" x14ac:dyDescent="0.25">
      <c r="A34" s="105" t="s">
        <v>23</v>
      </c>
      <c r="B34" s="99" t="s">
        <v>20</v>
      </c>
      <c r="C34" s="100"/>
      <c r="D34" s="99" t="s">
        <v>21</v>
      </c>
      <c r="E34" s="198"/>
      <c r="F34" s="205"/>
      <c r="G34" s="99" t="s">
        <v>22</v>
      </c>
      <c r="H34" s="206"/>
      <c r="I34" s="207"/>
    </row>
    <row r="35" spans="1:9" x14ac:dyDescent="0.25">
      <c r="A35" s="105" t="s">
        <v>24</v>
      </c>
      <c r="B35" s="99" t="s">
        <v>20</v>
      </c>
      <c r="C35" s="100"/>
      <c r="D35" s="99" t="s">
        <v>21</v>
      </c>
      <c r="E35" s="208"/>
      <c r="F35" s="208"/>
      <c r="G35" s="99" t="s">
        <v>27</v>
      </c>
      <c r="H35" s="209"/>
      <c r="I35" s="210"/>
    </row>
    <row r="36" spans="1:9" x14ac:dyDescent="0.25">
      <c r="A36" s="106"/>
      <c r="B36" s="3"/>
      <c r="C36" s="3"/>
      <c r="D36" s="101"/>
      <c r="E36" s="101" t="s">
        <v>25</v>
      </c>
      <c r="F36" s="111"/>
      <c r="G36" s="3" t="s">
        <v>26</v>
      </c>
      <c r="H36" s="4"/>
      <c r="I36" s="107">
        <f>F36*0.3</f>
        <v>0</v>
      </c>
    </row>
    <row r="37" spans="1:9" x14ac:dyDescent="0.25">
      <c r="A37" s="28"/>
      <c r="B37" s="7"/>
      <c r="C37" s="7"/>
      <c r="D37" s="7"/>
      <c r="E37" s="7"/>
      <c r="F37" s="7"/>
      <c r="G37" s="7"/>
      <c r="H37" s="7"/>
      <c r="I37" s="21"/>
    </row>
    <row r="38" spans="1:9" x14ac:dyDescent="0.25">
      <c r="A38" s="104" t="s">
        <v>3</v>
      </c>
      <c r="B38" s="98"/>
      <c r="C38" s="203"/>
      <c r="D38" s="203"/>
      <c r="E38" s="203"/>
      <c r="F38" s="203"/>
      <c r="G38" s="203"/>
      <c r="H38" s="203"/>
      <c r="I38" s="204"/>
    </row>
    <row r="39" spans="1:9" x14ac:dyDescent="0.25">
      <c r="A39" s="105" t="s">
        <v>4</v>
      </c>
      <c r="B39" s="137"/>
      <c r="C39" s="211"/>
      <c r="D39" s="212"/>
      <c r="E39" s="212"/>
      <c r="F39" s="212"/>
      <c r="G39" s="212"/>
      <c r="H39" s="108" t="s">
        <v>54</v>
      </c>
      <c r="I39" s="112"/>
    </row>
    <row r="40" spans="1:9" x14ac:dyDescent="0.25">
      <c r="A40" s="105" t="s">
        <v>23</v>
      </c>
      <c r="B40" s="99" t="s">
        <v>20</v>
      </c>
      <c r="C40" s="100"/>
      <c r="D40" s="99" t="s">
        <v>21</v>
      </c>
      <c r="E40" s="198"/>
      <c r="F40" s="205"/>
      <c r="G40" s="99" t="s">
        <v>22</v>
      </c>
      <c r="H40" s="206"/>
      <c r="I40" s="207"/>
    </row>
    <row r="41" spans="1:9" x14ac:dyDescent="0.25">
      <c r="A41" s="105" t="s">
        <v>24</v>
      </c>
      <c r="B41" s="99" t="s">
        <v>20</v>
      </c>
      <c r="C41" s="100"/>
      <c r="D41" s="99" t="s">
        <v>21</v>
      </c>
      <c r="E41" s="208"/>
      <c r="F41" s="208"/>
      <c r="G41" s="99" t="s">
        <v>27</v>
      </c>
      <c r="H41" s="209"/>
      <c r="I41" s="210"/>
    </row>
    <row r="42" spans="1:9" x14ac:dyDescent="0.25">
      <c r="A42" s="106"/>
      <c r="B42" s="3"/>
      <c r="C42" s="3"/>
      <c r="D42" s="101"/>
      <c r="E42" s="101" t="s">
        <v>25</v>
      </c>
      <c r="F42" s="111"/>
      <c r="G42" s="3" t="s">
        <v>26</v>
      </c>
      <c r="H42" s="4"/>
      <c r="I42" s="107">
        <f>F42*0.3</f>
        <v>0</v>
      </c>
    </row>
    <row r="43" spans="1:9" x14ac:dyDescent="0.25">
      <c r="A43" s="28"/>
      <c r="B43" s="7"/>
      <c r="C43" s="7"/>
      <c r="D43" s="7"/>
      <c r="E43" s="7"/>
      <c r="F43" s="7"/>
      <c r="G43" s="7"/>
      <c r="H43" s="7"/>
      <c r="I43" s="21"/>
    </row>
    <row r="44" spans="1:9" x14ac:dyDescent="0.25">
      <c r="A44" s="104" t="s">
        <v>28</v>
      </c>
      <c r="B44" s="98"/>
      <c r="C44" s="211"/>
      <c r="D44" s="212"/>
      <c r="E44" s="212"/>
      <c r="F44" s="212"/>
      <c r="G44" s="212"/>
      <c r="H44" s="213"/>
      <c r="I44" s="113"/>
    </row>
    <row r="45" spans="1:9" x14ac:dyDescent="0.25">
      <c r="A45" s="105" t="s">
        <v>29</v>
      </c>
      <c r="B45" s="102"/>
      <c r="C45" s="211"/>
      <c r="D45" s="212"/>
      <c r="E45" s="212"/>
      <c r="F45" s="212"/>
      <c r="G45" s="212"/>
      <c r="H45" s="213"/>
      <c r="I45" s="113"/>
    </row>
    <row r="46" spans="1:9" x14ac:dyDescent="0.25">
      <c r="A46" s="105"/>
      <c r="B46" s="102"/>
      <c r="C46" s="211"/>
      <c r="D46" s="212"/>
      <c r="E46" s="212"/>
      <c r="F46" s="212"/>
      <c r="G46" s="212"/>
      <c r="H46" s="213"/>
      <c r="I46" s="113"/>
    </row>
    <row r="47" spans="1:9" x14ac:dyDescent="0.25">
      <c r="A47" s="105"/>
      <c r="B47" s="102"/>
      <c r="C47" s="211"/>
      <c r="D47" s="212"/>
      <c r="E47" s="212"/>
      <c r="F47" s="212"/>
      <c r="G47" s="212"/>
      <c r="H47" s="213"/>
      <c r="I47" s="113"/>
    </row>
    <row r="48" spans="1:9" x14ac:dyDescent="0.25">
      <c r="A48" s="105"/>
      <c r="B48" s="102"/>
      <c r="C48" s="211"/>
      <c r="D48" s="212"/>
      <c r="E48" s="212"/>
      <c r="F48" s="212"/>
      <c r="G48" s="212"/>
      <c r="H48" s="213"/>
      <c r="I48" s="113"/>
    </row>
    <row r="49" spans="1:11" x14ac:dyDescent="0.25">
      <c r="A49" s="105"/>
      <c r="B49" s="102"/>
      <c r="C49" s="211"/>
      <c r="D49" s="212"/>
      <c r="E49" s="212"/>
      <c r="F49" s="212"/>
      <c r="G49" s="212"/>
      <c r="H49" s="213"/>
      <c r="I49" s="113"/>
    </row>
    <row r="50" spans="1:11" x14ac:dyDescent="0.25">
      <c r="A50" s="105"/>
      <c r="B50" s="102"/>
      <c r="C50" s="211"/>
      <c r="D50" s="212"/>
      <c r="E50" s="212"/>
      <c r="F50" s="212"/>
      <c r="G50" s="212"/>
      <c r="H50" s="213"/>
      <c r="I50" s="113"/>
    </row>
    <row r="51" spans="1:11" x14ac:dyDescent="0.25">
      <c r="A51" s="105"/>
      <c r="B51" s="102"/>
      <c r="C51" s="211"/>
      <c r="D51" s="212"/>
      <c r="E51" s="212"/>
      <c r="F51" s="212"/>
      <c r="G51" s="212"/>
      <c r="H51" s="213"/>
      <c r="I51" s="113"/>
    </row>
    <row r="52" spans="1:11" x14ac:dyDescent="0.25">
      <c r="A52" s="105"/>
      <c r="B52" s="102"/>
      <c r="C52" s="211"/>
      <c r="D52" s="212"/>
      <c r="E52" s="212"/>
      <c r="F52" s="212"/>
      <c r="G52" s="212"/>
      <c r="H52" s="213"/>
      <c r="I52" s="114"/>
    </row>
    <row r="53" spans="1:11" x14ac:dyDescent="0.25">
      <c r="A53" s="105"/>
      <c r="B53" s="102"/>
      <c r="C53" s="214"/>
      <c r="D53" s="214"/>
      <c r="E53" s="214"/>
      <c r="F53" s="214"/>
      <c r="G53" s="214"/>
      <c r="H53" s="214"/>
      <c r="I53" s="107">
        <f>SUM(I44:I52)</f>
        <v>0</v>
      </c>
    </row>
    <row r="54" spans="1:11" x14ac:dyDescent="0.25">
      <c r="A54" s="28"/>
      <c r="B54" s="7"/>
      <c r="C54" s="7"/>
      <c r="D54" s="7"/>
      <c r="E54" s="7"/>
      <c r="F54" s="7"/>
      <c r="G54" s="7"/>
      <c r="H54" s="7"/>
      <c r="I54" s="21"/>
    </row>
    <row r="55" spans="1:11" ht="13.2" customHeight="1" x14ac:dyDescent="0.25">
      <c r="A55" s="14" t="s">
        <v>42</v>
      </c>
      <c r="B55" s="7"/>
      <c r="C55" s="7"/>
      <c r="D55" s="7"/>
      <c r="E55" s="7"/>
      <c r="F55" s="7"/>
      <c r="G55" s="7"/>
      <c r="H55" s="7"/>
      <c r="I55" s="94">
        <f>I12+I18+I24+I30+I36+I42+I53</f>
        <v>7.1999999999999993</v>
      </c>
      <c r="J55" s="7"/>
      <c r="K55" s="7"/>
    </row>
    <row r="56" spans="1:11" ht="13.2" customHeight="1" x14ac:dyDescent="0.25">
      <c r="A56" s="28" t="s">
        <v>48</v>
      </c>
      <c r="B56" s="7"/>
      <c r="C56" s="7"/>
      <c r="D56" s="7"/>
      <c r="E56" s="190"/>
      <c r="F56" s="190"/>
      <c r="G56" s="7"/>
      <c r="H56" s="215"/>
      <c r="I56" s="216"/>
      <c r="J56" s="7"/>
      <c r="K56" s="7"/>
    </row>
    <row r="57" spans="1:11" ht="13.2" customHeight="1" x14ac:dyDescent="0.25">
      <c r="A57" s="28" t="s">
        <v>43</v>
      </c>
      <c r="B57" s="7"/>
      <c r="C57" s="7"/>
      <c r="D57" s="7"/>
      <c r="E57" s="217"/>
      <c r="F57" s="217"/>
      <c r="G57" s="7"/>
      <c r="H57" s="215"/>
      <c r="I57" s="216"/>
      <c r="J57" s="7"/>
      <c r="K57" s="7"/>
    </row>
    <row r="58" spans="1:11" ht="13.2" customHeight="1" x14ac:dyDescent="0.25">
      <c r="A58" s="28" t="s">
        <v>91</v>
      </c>
      <c r="B58" s="7"/>
      <c r="C58" s="148"/>
      <c r="D58" s="149"/>
      <c r="E58" s="132"/>
      <c r="F58" s="132"/>
      <c r="G58" s="7"/>
      <c r="H58" s="132"/>
      <c r="I58" s="133"/>
      <c r="J58" s="7"/>
      <c r="K58" s="7"/>
    </row>
    <row r="59" spans="1:11" ht="13.2" customHeight="1" x14ac:dyDescent="0.25">
      <c r="A59" s="28" t="s">
        <v>92</v>
      </c>
      <c r="B59" s="7"/>
      <c r="C59" s="150"/>
      <c r="D59" s="151"/>
      <c r="E59" s="132"/>
      <c r="F59" s="132"/>
      <c r="G59" s="7"/>
      <c r="H59" s="132"/>
      <c r="I59" s="133"/>
      <c r="J59" s="7"/>
      <c r="K59" s="7"/>
    </row>
    <row r="60" spans="1:11" ht="13.8" thickBot="1" x14ac:dyDescent="0.3">
      <c r="A60" s="58"/>
      <c r="B60" s="59"/>
      <c r="C60" s="59"/>
      <c r="D60" s="59"/>
      <c r="E60" s="59"/>
      <c r="F60" s="59"/>
      <c r="G60" s="59"/>
      <c r="H60" s="59"/>
      <c r="I60" s="60"/>
    </row>
  </sheetData>
  <sheetProtection password="E5EA" sheet="1" objects="1" scenarios="1" selectLockedCells="1"/>
  <mergeCells count="55">
    <mergeCell ref="H57:I57"/>
    <mergeCell ref="E57:F57"/>
    <mergeCell ref="E56:F56"/>
    <mergeCell ref="C45:H45"/>
    <mergeCell ref="C46:H46"/>
    <mergeCell ref="C47:H47"/>
    <mergeCell ref="C48:H48"/>
    <mergeCell ref="C49:H49"/>
    <mergeCell ref="C50:H50"/>
    <mergeCell ref="C51:H51"/>
    <mergeCell ref="C52:H52"/>
    <mergeCell ref="H56:I56"/>
    <mergeCell ref="C38:I38"/>
    <mergeCell ref="C39:G39"/>
    <mergeCell ref="E40:F40"/>
    <mergeCell ref="H40:I40"/>
    <mergeCell ref="E41:F41"/>
    <mergeCell ref="H41:I41"/>
    <mergeCell ref="E35:F35"/>
    <mergeCell ref="H35:I35"/>
    <mergeCell ref="C44:H44"/>
    <mergeCell ref="C53:H53"/>
    <mergeCell ref="F4:G4"/>
    <mergeCell ref="B4:C4"/>
    <mergeCell ref="D4:E4"/>
    <mergeCell ref="C9:G9"/>
    <mergeCell ref="C15:G15"/>
    <mergeCell ref="E29:F29"/>
    <mergeCell ref="H29:I29"/>
    <mergeCell ref="C32:I32"/>
    <mergeCell ref="E34:F34"/>
    <mergeCell ref="H34:I34"/>
    <mergeCell ref="C33:G33"/>
    <mergeCell ref="E23:F23"/>
    <mergeCell ref="H23:I23"/>
    <mergeCell ref="C26:I26"/>
    <mergeCell ref="E28:F28"/>
    <mergeCell ref="H28:I28"/>
    <mergeCell ref="C27:G27"/>
    <mergeCell ref="E17:F17"/>
    <mergeCell ref="H17:I17"/>
    <mergeCell ref="C20:I20"/>
    <mergeCell ref="E22:F22"/>
    <mergeCell ref="H22:I22"/>
    <mergeCell ref="C21:G21"/>
    <mergeCell ref="E11:F11"/>
    <mergeCell ref="H11:I11"/>
    <mergeCell ref="C14:I14"/>
    <mergeCell ref="E16:F16"/>
    <mergeCell ref="H16:I16"/>
    <mergeCell ref="B2:I2"/>
    <mergeCell ref="H6:I6"/>
    <mergeCell ref="C8:I8"/>
    <mergeCell ref="E10:F10"/>
    <mergeCell ref="H10:I10"/>
  </mergeCells>
  <pageMargins left="1.0236220472440944" right="0.23622047244094491" top="0.35433070866141736" bottom="0.35433070866141736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e11d66a9-625d-4a85-ab3e-3f3e617205bb</BSO999929>
</file>

<file path=customXml/itemProps1.xml><?xml version="1.0" encoding="utf-8"?>
<ds:datastoreItem xmlns:ds="http://schemas.openxmlformats.org/officeDocument/2006/customXml" ds:itemID="{6359472A-3B94-48D1-B89E-58F62BD8572B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RK Inland mit Übernachtung</vt:lpstr>
      <vt:lpstr>RK Inland ohne Übernachtung</vt:lpstr>
      <vt:lpstr>RK Ausland mit Übernachtung</vt:lpstr>
      <vt:lpstr>Dienstfahrten</vt:lpstr>
      <vt:lpstr>Dienstfahrten!Druckbereich</vt:lpstr>
      <vt:lpstr>'RK Ausland mit Übernachtung'!Druckbereich</vt:lpstr>
      <vt:lpstr>'RK Inland mit Übernachtung'!Druckbereich</vt:lpstr>
      <vt:lpstr>'RK Inland ohne Übernachtung'!Druckbereich</vt:lpstr>
    </vt:vector>
  </TitlesOfParts>
  <Company>Bartkowiak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</dc:title>
  <dc:subject>Reisekosten</dc:subject>
  <dc:creator>Jan Bartkowiak</dc:creator>
  <cp:lastModifiedBy>Silvie Schmidt</cp:lastModifiedBy>
  <cp:lastPrinted>2024-01-03T15:37:21Z</cp:lastPrinted>
  <dcterms:created xsi:type="dcterms:W3CDTF">2013-06-13T13:24:43Z</dcterms:created>
  <dcterms:modified xsi:type="dcterms:W3CDTF">2024-03-20T12:28:04Z</dcterms:modified>
</cp:coreProperties>
</file>